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Pol'!$A$1:$U$268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/>
  <c r="I19" s="1"/>
  <c r="I72"/>
  <c r="I18" s="1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G39"/>
  <c r="F39"/>
  <c r="G258" i="12"/>
  <c r="AC258"/>
  <c r="AD258"/>
  <c r="F9"/>
  <c r="G9"/>
  <c r="M9" s="1"/>
  <c r="M8" s="1"/>
  <c r="I9"/>
  <c r="I8" s="1"/>
  <c r="K9"/>
  <c r="K8" s="1"/>
  <c r="O9"/>
  <c r="O8" s="1"/>
  <c r="Q9"/>
  <c r="Q8" s="1"/>
  <c r="U9"/>
  <c r="U8" s="1"/>
  <c r="F12"/>
  <c r="G12" s="1"/>
  <c r="I12"/>
  <c r="I11" s="1"/>
  <c r="K12"/>
  <c r="K11" s="1"/>
  <c r="O12"/>
  <c r="O11" s="1"/>
  <c r="Q12"/>
  <c r="Q11" s="1"/>
  <c r="U12"/>
  <c r="U11" s="1"/>
  <c r="F15"/>
  <c r="G15"/>
  <c r="M15" s="1"/>
  <c r="M14" s="1"/>
  <c r="I15"/>
  <c r="I14" s="1"/>
  <c r="K15"/>
  <c r="K14" s="1"/>
  <c r="O15"/>
  <c r="O14" s="1"/>
  <c r="Q15"/>
  <c r="Q14" s="1"/>
  <c r="U15"/>
  <c r="U14" s="1"/>
  <c r="F18"/>
  <c r="G18" s="1"/>
  <c r="I18"/>
  <c r="I17" s="1"/>
  <c r="K18"/>
  <c r="K17" s="1"/>
  <c r="O18"/>
  <c r="O17" s="1"/>
  <c r="Q18"/>
  <c r="Q17" s="1"/>
  <c r="U18"/>
  <c r="U17" s="1"/>
  <c r="F20"/>
  <c r="G20" s="1"/>
  <c r="M20" s="1"/>
  <c r="I20"/>
  <c r="K20"/>
  <c r="O20"/>
  <c r="Q20"/>
  <c r="U20"/>
  <c r="F22"/>
  <c r="G22" s="1"/>
  <c r="M22" s="1"/>
  <c r="I22"/>
  <c r="K22"/>
  <c r="O22"/>
  <c r="Q22"/>
  <c r="U22"/>
  <c r="F25"/>
  <c r="G25"/>
  <c r="M25" s="1"/>
  <c r="I25"/>
  <c r="I24" s="1"/>
  <c r="K25"/>
  <c r="K24" s="1"/>
  <c r="O25"/>
  <c r="O24" s="1"/>
  <c r="Q25"/>
  <c r="Q24" s="1"/>
  <c r="U25"/>
  <c r="U24" s="1"/>
  <c r="F27"/>
  <c r="G27"/>
  <c r="M27" s="1"/>
  <c r="I27"/>
  <c r="K27"/>
  <c r="O27"/>
  <c r="Q27"/>
  <c r="U27"/>
  <c r="F29"/>
  <c r="G29"/>
  <c r="M29" s="1"/>
  <c r="I29"/>
  <c r="K29"/>
  <c r="O29"/>
  <c r="Q29"/>
  <c r="U29"/>
  <c r="F31"/>
  <c r="G31"/>
  <c r="M31" s="1"/>
  <c r="I31"/>
  <c r="K31"/>
  <c r="O31"/>
  <c r="Q31"/>
  <c r="U31"/>
  <c r="F34"/>
  <c r="G34"/>
  <c r="M34" s="1"/>
  <c r="I34"/>
  <c r="K34"/>
  <c r="O34"/>
  <c r="Q34"/>
  <c r="U34"/>
  <c r="F36"/>
  <c r="G36"/>
  <c r="M36" s="1"/>
  <c r="I36"/>
  <c r="K36"/>
  <c r="O36"/>
  <c r="Q36"/>
  <c r="U36"/>
  <c r="F39"/>
  <c r="G39" s="1"/>
  <c r="I39"/>
  <c r="I38" s="1"/>
  <c r="K39"/>
  <c r="K38" s="1"/>
  <c r="O39"/>
  <c r="O38" s="1"/>
  <c r="Q39"/>
  <c r="Q38" s="1"/>
  <c r="U39"/>
  <c r="U38" s="1"/>
  <c r="F41"/>
  <c r="G41" s="1"/>
  <c r="M41" s="1"/>
  <c r="I41"/>
  <c r="K41"/>
  <c r="O41"/>
  <c r="Q41"/>
  <c r="U41"/>
  <c r="F43"/>
  <c r="G43" s="1"/>
  <c r="M43" s="1"/>
  <c r="I43"/>
  <c r="K43"/>
  <c r="O43"/>
  <c r="Q43"/>
  <c r="U43"/>
  <c r="F45"/>
  <c r="G45" s="1"/>
  <c r="M45" s="1"/>
  <c r="I45"/>
  <c r="K45"/>
  <c r="O45"/>
  <c r="Q45"/>
  <c r="U45"/>
  <c r="F47"/>
  <c r="G47" s="1"/>
  <c r="M47" s="1"/>
  <c r="I47"/>
  <c r="K47"/>
  <c r="O47"/>
  <c r="Q47"/>
  <c r="U47"/>
  <c r="F49"/>
  <c r="G49" s="1"/>
  <c r="M49" s="1"/>
  <c r="I49"/>
  <c r="K49"/>
  <c r="O49"/>
  <c r="Q49"/>
  <c r="U49"/>
  <c r="F51"/>
  <c r="G51" s="1"/>
  <c r="M51" s="1"/>
  <c r="I51"/>
  <c r="K51"/>
  <c r="O51"/>
  <c r="Q51"/>
  <c r="U51"/>
  <c r="F53"/>
  <c r="G53" s="1"/>
  <c r="M53" s="1"/>
  <c r="I53"/>
  <c r="K53"/>
  <c r="O53"/>
  <c r="Q53"/>
  <c r="U53"/>
  <c r="F55"/>
  <c r="G55" s="1"/>
  <c r="M55" s="1"/>
  <c r="I55"/>
  <c r="K55"/>
  <c r="O55"/>
  <c r="Q55"/>
  <c r="U55"/>
  <c r="F57"/>
  <c r="G57" s="1"/>
  <c r="M57" s="1"/>
  <c r="I57"/>
  <c r="K57"/>
  <c r="O57"/>
  <c r="Q57"/>
  <c r="U57"/>
  <c r="F60"/>
  <c r="G60"/>
  <c r="M60" s="1"/>
  <c r="M59" s="1"/>
  <c r="I60"/>
  <c r="I59" s="1"/>
  <c r="K60"/>
  <c r="K59" s="1"/>
  <c r="O60"/>
  <c r="O59" s="1"/>
  <c r="Q60"/>
  <c r="Q59" s="1"/>
  <c r="U60"/>
  <c r="U59" s="1"/>
  <c r="F63"/>
  <c r="G63" s="1"/>
  <c r="I63"/>
  <c r="I62" s="1"/>
  <c r="K63"/>
  <c r="K62" s="1"/>
  <c r="O63"/>
  <c r="O62" s="1"/>
  <c r="Q63"/>
  <c r="Q62" s="1"/>
  <c r="U63"/>
  <c r="U62" s="1"/>
  <c r="F65"/>
  <c r="G65" s="1"/>
  <c r="M65" s="1"/>
  <c r="I65"/>
  <c r="K65"/>
  <c r="O65"/>
  <c r="Q65"/>
  <c r="U65"/>
  <c r="F67"/>
  <c r="G67" s="1"/>
  <c r="M67" s="1"/>
  <c r="I67"/>
  <c r="K67"/>
  <c r="O67"/>
  <c r="Q67"/>
  <c r="U67"/>
  <c r="F69"/>
  <c r="G69" s="1"/>
  <c r="M69" s="1"/>
  <c r="I69"/>
  <c r="K69"/>
  <c r="O69"/>
  <c r="Q69"/>
  <c r="U69"/>
  <c r="F71"/>
  <c r="G71"/>
  <c r="M71" s="1"/>
  <c r="I71"/>
  <c r="I70" s="1"/>
  <c r="K71"/>
  <c r="K70" s="1"/>
  <c r="O71"/>
  <c r="O70" s="1"/>
  <c r="Q71"/>
  <c r="Q70" s="1"/>
  <c r="U71"/>
  <c r="U70" s="1"/>
  <c r="F73"/>
  <c r="G73"/>
  <c r="M73" s="1"/>
  <c r="I73"/>
  <c r="K73"/>
  <c r="O73"/>
  <c r="Q73"/>
  <c r="U73"/>
  <c r="F74"/>
  <c r="G74"/>
  <c r="M74" s="1"/>
  <c r="I74"/>
  <c r="K74"/>
  <c r="O74"/>
  <c r="Q74"/>
  <c r="U74"/>
  <c r="F76"/>
  <c r="G76"/>
  <c r="M76" s="1"/>
  <c r="I76"/>
  <c r="K76"/>
  <c r="O76"/>
  <c r="Q76"/>
  <c r="U76"/>
  <c r="F78"/>
  <c r="G78"/>
  <c r="M78" s="1"/>
  <c r="I78"/>
  <c r="K78"/>
  <c r="O78"/>
  <c r="Q78"/>
  <c r="U78"/>
  <c r="F80"/>
  <c r="G80"/>
  <c r="M80" s="1"/>
  <c r="I80"/>
  <c r="K80"/>
  <c r="O80"/>
  <c r="Q80"/>
  <c r="U80"/>
  <c r="F82"/>
  <c r="G82"/>
  <c r="M82" s="1"/>
  <c r="I82"/>
  <c r="K82"/>
  <c r="O82"/>
  <c r="Q82"/>
  <c r="U82"/>
  <c r="F84"/>
  <c r="G84"/>
  <c r="M84" s="1"/>
  <c r="I84"/>
  <c r="K84"/>
  <c r="O84"/>
  <c r="Q84"/>
  <c r="U84"/>
  <c r="F86"/>
  <c r="G86"/>
  <c r="M86" s="1"/>
  <c r="I86"/>
  <c r="K86"/>
  <c r="O86"/>
  <c r="Q86"/>
  <c r="U86"/>
  <c r="F88"/>
  <c r="G88"/>
  <c r="M88" s="1"/>
  <c r="I88"/>
  <c r="K88"/>
  <c r="O88"/>
  <c r="Q88"/>
  <c r="U88"/>
  <c r="F91"/>
  <c r="G91" s="1"/>
  <c r="I91"/>
  <c r="I90" s="1"/>
  <c r="K91"/>
  <c r="K90" s="1"/>
  <c r="O91"/>
  <c r="O90" s="1"/>
  <c r="Q91"/>
  <c r="Q90" s="1"/>
  <c r="U91"/>
  <c r="U90" s="1"/>
  <c r="F95"/>
  <c r="G95"/>
  <c r="M95" s="1"/>
  <c r="I95"/>
  <c r="I94" s="1"/>
  <c r="K95"/>
  <c r="K94" s="1"/>
  <c r="O95"/>
  <c r="O94" s="1"/>
  <c r="Q95"/>
  <c r="Q94" s="1"/>
  <c r="U95"/>
  <c r="U94" s="1"/>
  <c r="F97"/>
  <c r="G97"/>
  <c r="M97" s="1"/>
  <c r="I97"/>
  <c r="K97"/>
  <c r="O97"/>
  <c r="Q97"/>
  <c r="U97"/>
  <c r="F99"/>
  <c r="G99"/>
  <c r="M99" s="1"/>
  <c r="I99"/>
  <c r="K99"/>
  <c r="O99"/>
  <c r="Q99"/>
  <c r="U99"/>
  <c r="F101"/>
  <c r="G101" s="1"/>
  <c r="I101"/>
  <c r="I100" s="1"/>
  <c r="K101"/>
  <c r="K100" s="1"/>
  <c r="O101"/>
  <c r="O100" s="1"/>
  <c r="Q101"/>
  <c r="Q100" s="1"/>
  <c r="U101"/>
  <c r="U100" s="1"/>
  <c r="F104"/>
  <c r="G104" s="1"/>
  <c r="M104" s="1"/>
  <c r="I104"/>
  <c r="K104"/>
  <c r="O104"/>
  <c r="Q104"/>
  <c r="U104"/>
  <c r="F107"/>
  <c r="G107" s="1"/>
  <c r="M107" s="1"/>
  <c r="I107"/>
  <c r="K107"/>
  <c r="O107"/>
  <c r="Q107"/>
  <c r="U107"/>
  <c r="F109"/>
  <c r="G109" s="1"/>
  <c r="M109" s="1"/>
  <c r="I109"/>
  <c r="K109"/>
  <c r="O109"/>
  <c r="Q109"/>
  <c r="U109"/>
  <c r="F111"/>
  <c r="G111" s="1"/>
  <c r="M111" s="1"/>
  <c r="I111"/>
  <c r="K111"/>
  <c r="O111"/>
  <c r="Q111"/>
  <c r="U111"/>
  <c r="F113"/>
  <c r="G113" s="1"/>
  <c r="M113" s="1"/>
  <c r="I113"/>
  <c r="K113"/>
  <c r="O113"/>
  <c r="Q113"/>
  <c r="U113"/>
  <c r="F115"/>
  <c r="G115" s="1"/>
  <c r="M115" s="1"/>
  <c r="I115"/>
  <c r="K115"/>
  <c r="O115"/>
  <c r="Q115"/>
  <c r="U115"/>
  <c r="F117"/>
  <c r="G117" s="1"/>
  <c r="M117" s="1"/>
  <c r="I117"/>
  <c r="K117"/>
  <c r="O117"/>
  <c r="Q117"/>
  <c r="U117"/>
  <c r="F119"/>
  <c r="G119" s="1"/>
  <c r="M119" s="1"/>
  <c r="I119"/>
  <c r="K119"/>
  <c r="O119"/>
  <c r="Q119"/>
  <c r="U119"/>
  <c r="F121"/>
  <c r="G121" s="1"/>
  <c r="M121" s="1"/>
  <c r="I121"/>
  <c r="K121"/>
  <c r="O121"/>
  <c r="Q121"/>
  <c r="U121"/>
  <c r="F122"/>
  <c r="G122" s="1"/>
  <c r="M122" s="1"/>
  <c r="I122"/>
  <c r="K122"/>
  <c r="O122"/>
  <c r="Q122"/>
  <c r="U122"/>
  <c r="F124"/>
  <c r="G124" s="1"/>
  <c r="M124" s="1"/>
  <c r="I124"/>
  <c r="K124"/>
  <c r="O124"/>
  <c r="Q124"/>
  <c r="U124"/>
  <c r="F129"/>
  <c r="G129" s="1"/>
  <c r="M129" s="1"/>
  <c r="I129"/>
  <c r="K129"/>
  <c r="O129"/>
  <c r="Q129"/>
  <c r="U129"/>
  <c r="F131"/>
  <c r="G131" s="1"/>
  <c r="M131" s="1"/>
  <c r="I131"/>
  <c r="K131"/>
  <c r="O131"/>
  <c r="Q131"/>
  <c r="U131"/>
  <c r="F134"/>
  <c r="G134" s="1"/>
  <c r="M134" s="1"/>
  <c r="I134"/>
  <c r="K134"/>
  <c r="O134"/>
  <c r="Q134"/>
  <c r="U134"/>
  <c r="F136"/>
  <c r="G136" s="1"/>
  <c r="M136" s="1"/>
  <c r="I136"/>
  <c r="K136"/>
  <c r="O136"/>
  <c r="Q136"/>
  <c r="U136"/>
  <c r="F138"/>
  <c r="G138" s="1"/>
  <c r="M138" s="1"/>
  <c r="I138"/>
  <c r="K138"/>
  <c r="O138"/>
  <c r="Q138"/>
  <c r="U138"/>
  <c r="F140"/>
  <c r="G140"/>
  <c r="M140" s="1"/>
  <c r="I140"/>
  <c r="I139" s="1"/>
  <c r="K140"/>
  <c r="K139" s="1"/>
  <c r="O140"/>
  <c r="O139" s="1"/>
  <c r="Q140"/>
  <c r="Q139" s="1"/>
  <c r="U140"/>
  <c r="U139" s="1"/>
  <c r="F143"/>
  <c r="G143"/>
  <c r="M143" s="1"/>
  <c r="I143"/>
  <c r="K143"/>
  <c r="O143"/>
  <c r="Q143"/>
  <c r="U143"/>
  <c r="F145"/>
  <c r="G145" s="1"/>
  <c r="I145"/>
  <c r="I144" s="1"/>
  <c r="K145"/>
  <c r="K144" s="1"/>
  <c r="O145"/>
  <c r="O144" s="1"/>
  <c r="Q145"/>
  <c r="Q144" s="1"/>
  <c r="U145"/>
  <c r="U144" s="1"/>
  <c r="F147"/>
  <c r="G147" s="1"/>
  <c r="M147" s="1"/>
  <c r="I147"/>
  <c r="K147"/>
  <c r="O147"/>
  <c r="Q147"/>
  <c r="U147"/>
  <c r="F149"/>
  <c r="G149" s="1"/>
  <c r="M149" s="1"/>
  <c r="I149"/>
  <c r="K149"/>
  <c r="O149"/>
  <c r="Q149"/>
  <c r="U149"/>
  <c r="F151"/>
  <c r="G151" s="1"/>
  <c r="M151" s="1"/>
  <c r="I151"/>
  <c r="K151"/>
  <c r="O151"/>
  <c r="Q151"/>
  <c r="U151"/>
  <c r="F153"/>
  <c r="G153" s="1"/>
  <c r="M153" s="1"/>
  <c r="I153"/>
  <c r="K153"/>
  <c r="O153"/>
  <c r="Q153"/>
  <c r="U153"/>
  <c r="F155"/>
  <c r="G155" s="1"/>
  <c r="M155" s="1"/>
  <c r="I155"/>
  <c r="K155"/>
  <c r="O155"/>
  <c r="Q155"/>
  <c r="U155"/>
  <c r="F157"/>
  <c r="G157" s="1"/>
  <c r="M157" s="1"/>
  <c r="I157"/>
  <c r="K157"/>
  <c r="O157"/>
  <c r="Q157"/>
  <c r="U157"/>
  <c r="F159"/>
  <c r="G159" s="1"/>
  <c r="M159" s="1"/>
  <c r="I159"/>
  <c r="K159"/>
  <c r="O159"/>
  <c r="Q159"/>
  <c r="U159"/>
  <c r="F161"/>
  <c r="G161" s="1"/>
  <c r="M161" s="1"/>
  <c r="I161"/>
  <c r="K161"/>
  <c r="O161"/>
  <c r="Q161"/>
  <c r="U161"/>
  <c r="F163"/>
  <c r="G163" s="1"/>
  <c r="M163" s="1"/>
  <c r="I163"/>
  <c r="K163"/>
  <c r="O163"/>
  <c r="Q163"/>
  <c r="U163"/>
  <c r="F165"/>
  <c r="G165" s="1"/>
  <c r="M165" s="1"/>
  <c r="I165"/>
  <c r="K165"/>
  <c r="O165"/>
  <c r="Q165"/>
  <c r="U165"/>
  <c r="F167"/>
  <c r="G167" s="1"/>
  <c r="M167" s="1"/>
  <c r="I167"/>
  <c r="K167"/>
  <c r="O167"/>
  <c r="Q167"/>
  <c r="U167"/>
  <c r="F169"/>
  <c r="G169" s="1"/>
  <c r="M169" s="1"/>
  <c r="I169"/>
  <c r="K169"/>
  <c r="O169"/>
  <c r="Q169"/>
  <c r="U169"/>
  <c r="F171"/>
  <c r="G171" s="1"/>
  <c r="M171" s="1"/>
  <c r="I171"/>
  <c r="K171"/>
  <c r="O171"/>
  <c r="Q171"/>
  <c r="U171"/>
  <c r="F173"/>
  <c r="G173" s="1"/>
  <c r="M173" s="1"/>
  <c r="I173"/>
  <c r="K173"/>
  <c r="O173"/>
  <c r="Q173"/>
  <c r="U173"/>
  <c r="F175"/>
  <c r="G175" s="1"/>
  <c r="M175" s="1"/>
  <c r="I175"/>
  <c r="K175"/>
  <c r="O175"/>
  <c r="Q175"/>
  <c r="U175"/>
  <c r="F177"/>
  <c r="G177" s="1"/>
  <c r="M177" s="1"/>
  <c r="I177"/>
  <c r="K177"/>
  <c r="O177"/>
  <c r="Q177"/>
  <c r="U177"/>
  <c r="F179"/>
  <c r="G179"/>
  <c r="M179" s="1"/>
  <c r="I179"/>
  <c r="I178" s="1"/>
  <c r="K179"/>
  <c r="K178" s="1"/>
  <c r="O179"/>
  <c r="O178" s="1"/>
  <c r="Q179"/>
  <c r="Q178" s="1"/>
  <c r="U179"/>
  <c r="U178" s="1"/>
  <c r="F181"/>
  <c r="G181"/>
  <c r="M181" s="1"/>
  <c r="I181"/>
  <c r="K181"/>
  <c r="O181"/>
  <c r="Q181"/>
  <c r="U181"/>
  <c r="F183"/>
  <c r="G183"/>
  <c r="M183" s="1"/>
  <c r="I183"/>
  <c r="K183"/>
  <c r="O183"/>
  <c r="Q183"/>
  <c r="U183"/>
  <c r="F185"/>
  <c r="G185"/>
  <c r="M185" s="1"/>
  <c r="I185"/>
  <c r="K185"/>
  <c r="O185"/>
  <c r="Q185"/>
  <c r="U185"/>
  <c r="F187"/>
  <c r="G187"/>
  <c r="M187" s="1"/>
  <c r="I187"/>
  <c r="K187"/>
  <c r="O187"/>
  <c r="Q187"/>
  <c r="U187"/>
  <c r="F189"/>
  <c r="G189"/>
  <c r="M189" s="1"/>
  <c r="I189"/>
  <c r="K189"/>
  <c r="O189"/>
  <c r="Q189"/>
  <c r="U189"/>
  <c r="F191"/>
  <c r="G191"/>
  <c r="M191" s="1"/>
  <c r="I191"/>
  <c r="K191"/>
  <c r="O191"/>
  <c r="Q191"/>
  <c r="U191"/>
  <c r="F194"/>
  <c r="G194"/>
  <c r="M194" s="1"/>
  <c r="I194"/>
  <c r="K194"/>
  <c r="O194"/>
  <c r="Q194"/>
  <c r="U194"/>
  <c r="F196"/>
  <c r="G196"/>
  <c r="M196" s="1"/>
  <c r="I196"/>
  <c r="K196"/>
  <c r="O196"/>
  <c r="Q196"/>
  <c r="U196"/>
  <c r="F197"/>
  <c r="G197"/>
  <c r="M197" s="1"/>
  <c r="I197"/>
  <c r="K197"/>
  <c r="O197"/>
  <c r="Q197"/>
  <c r="U197"/>
  <c r="F199"/>
  <c r="G199" s="1"/>
  <c r="I199"/>
  <c r="I198" s="1"/>
  <c r="K199"/>
  <c r="K198" s="1"/>
  <c r="O199"/>
  <c r="O198" s="1"/>
  <c r="Q199"/>
  <c r="Q198" s="1"/>
  <c r="U199"/>
  <c r="U198" s="1"/>
  <c r="F201"/>
  <c r="G201" s="1"/>
  <c r="M201" s="1"/>
  <c r="I201"/>
  <c r="K201"/>
  <c r="O201"/>
  <c r="Q201"/>
  <c r="U201"/>
  <c r="F203"/>
  <c r="G203" s="1"/>
  <c r="M203" s="1"/>
  <c r="I203"/>
  <c r="K203"/>
  <c r="O203"/>
  <c r="Q203"/>
  <c r="U203"/>
  <c r="F205"/>
  <c r="G205" s="1"/>
  <c r="M205" s="1"/>
  <c r="I205"/>
  <c r="K205"/>
  <c r="O205"/>
  <c r="Q205"/>
  <c r="U205"/>
  <c r="F207"/>
  <c r="G207" s="1"/>
  <c r="M207" s="1"/>
  <c r="I207"/>
  <c r="K207"/>
  <c r="O207"/>
  <c r="Q207"/>
  <c r="U207"/>
  <c r="F209"/>
  <c r="G209" s="1"/>
  <c r="M209" s="1"/>
  <c r="I209"/>
  <c r="K209"/>
  <c r="O209"/>
  <c r="Q209"/>
  <c r="U209"/>
  <c r="F211"/>
  <c r="G211"/>
  <c r="M211" s="1"/>
  <c r="I211"/>
  <c r="I210" s="1"/>
  <c r="K211"/>
  <c r="K210" s="1"/>
  <c r="O211"/>
  <c r="O210" s="1"/>
  <c r="Q211"/>
  <c r="Q210" s="1"/>
  <c r="U211"/>
  <c r="U210" s="1"/>
  <c r="F216"/>
  <c r="G216"/>
  <c r="M216" s="1"/>
  <c r="I216"/>
  <c r="K216"/>
  <c r="O216"/>
  <c r="Q216"/>
  <c r="U216"/>
  <c r="F218"/>
  <c r="G218"/>
  <c r="M218" s="1"/>
  <c r="I218"/>
  <c r="K218"/>
  <c r="O218"/>
  <c r="Q218"/>
  <c r="U218"/>
  <c r="F223"/>
  <c r="G223"/>
  <c r="M223" s="1"/>
  <c r="I223"/>
  <c r="K223"/>
  <c r="O223"/>
  <c r="Q223"/>
  <c r="U223"/>
  <c r="F225"/>
  <c r="G225"/>
  <c r="M225" s="1"/>
  <c r="I225"/>
  <c r="K225"/>
  <c r="O225"/>
  <c r="Q225"/>
  <c r="U225"/>
  <c r="F227"/>
  <c r="G227"/>
  <c r="M227" s="1"/>
  <c r="I227"/>
  <c r="K227"/>
  <c r="O227"/>
  <c r="Q227"/>
  <c r="U227"/>
  <c r="F228"/>
  <c r="G228"/>
  <c r="M228" s="1"/>
  <c r="I228"/>
  <c r="K228"/>
  <c r="O228"/>
  <c r="Q228"/>
  <c r="U228"/>
  <c r="F230"/>
  <c r="G230" s="1"/>
  <c r="I230"/>
  <c r="I229" s="1"/>
  <c r="K230"/>
  <c r="K229" s="1"/>
  <c r="O230"/>
  <c r="O229" s="1"/>
  <c r="Q230"/>
  <c r="Q229" s="1"/>
  <c r="U230"/>
  <c r="U229" s="1"/>
  <c r="F232"/>
  <c r="G232" s="1"/>
  <c r="M232" s="1"/>
  <c r="I232"/>
  <c r="K232"/>
  <c r="O232"/>
  <c r="Q232"/>
  <c r="U232"/>
  <c r="G234"/>
  <c r="F235"/>
  <c r="G235"/>
  <c r="M235" s="1"/>
  <c r="I235"/>
  <c r="I234" s="1"/>
  <c r="K235"/>
  <c r="K234" s="1"/>
  <c r="O235"/>
  <c r="O234" s="1"/>
  <c r="Q235"/>
  <c r="Q234" s="1"/>
  <c r="U235"/>
  <c r="U234" s="1"/>
  <c r="F240"/>
  <c r="G240"/>
  <c r="M240" s="1"/>
  <c r="I240"/>
  <c r="K240"/>
  <c r="O240"/>
  <c r="Q240"/>
  <c r="U240"/>
  <c r="F246"/>
  <c r="G246" s="1"/>
  <c r="I246"/>
  <c r="I245" s="1"/>
  <c r="K246"/>
  <c r="K245" s="1"/>
  <c r="O246"/>
  <c r="O245" s="1"/>
  <c r="Q246"/>
  <c r="Q245" s="1"/>
  <c r="U246"/>
  <c r="U245" s="1"/>
  <c r="G248"/>
  <c r="F249"/>
  <c r="G249"/>
  <c r="M249" s="1"/>
  <c r="M248" s="1"/>
  <c r="I249"/>
  <c r="I248" s="1"/>
  <c r="K249"/>
  <c r="K248" s="1"/>
  <c r="O249"/>
  <c r="O248" s="1"/>
  <c r="Q249"/>
  <c r="Q248" s="1"/>
  <c r="U249"/>
  <c r="U248" s="1"/>
  <c r="F251"/>
  <c r="G251"/>
  <c r="M251" s="1"/>
  <c r="I251"/>
  <c r="K251"/>
  <c r="O251"/>
  <c r="Q251"/>
  <c r="U251"/>
  <c r="F253"/>
  <c r="G253" s="1"/>
  <c r="I253"/>
  <c r="I252" s="1"/>
  <c r="K253"/>
  <c r="K252" s="1"/>
  <c r="O253"/>
  <c r="O252" s="1"/>
  <c r="Q253"/>
  <c r="Q252" s="1"/>
  <c r="U253"/>
  <c r="U252" s="1"/>
  <c r="F254"/>
  <c r="G254" s="1"/>
  <c r="M254" s="1"/>
  <c r="I254"/>
  <c r="K254"/>
  <c r="O254"/>
  <c r="Q254"/>
  <c r="U254"/>
  <c r="F255"/>
  <c r="G255" s="1"/>
  <c r="M255" s="1"/>
  <c r="I255"/>
  <c r="K255"/>
  <c r="O255"/>
  <c r="Q255"/>
  <c r="U255"/>
  <c r="F256"/>
  <c r="G256" s="1"/>
  <c r="M256" s="1"/>
  <c r="I256"/>
  <c r="K256"/>
  <c r="O256"/>
  <c r="Q256"/>
  <c r="U256"/>
  <c r="I20" i="1"/>
  <c r="AZ46"/>
  <c r="AZ45"/>
  <c r="AZ44"/>
  <c r="AZ43"/>
  <c r="G27"/>
  <c r="F40"/>
  <c r="G23" s="1"/>
  <c r="G40"/>
  <c r="G25" s="1"/>
  <c r="G26" s="1"/>
  <c r="H39"/>
  <c r="I39" s="1"/>
  <c r="I40" s="1"/>
  <c r="J39" s="1"/>
  <c r="J40" s="1"/>
  <c r="J28"/>
  <c r="J26"/>
  <c r="G38"/>
  <c r="F38"/>
  <c r="H32"/>
  <c r="J23"/>
  <c r="J24"/>
  <c r="J25"/>
  <c r="J27"/>
  <c r="E24"/>
  <c r="E26"/>
  <c r="I74" l="1"/>
  <c r="I17"/>
  <c r="I16"/>
  <c r="H40"/>
  <c r="G29"/>
  <c r="G24"/>
  <c r="G28"/>
  <c r="G198" i="12"/>
  <c r="M199"/>
  <c r="M198" s="1"/>
  <c r="G144"/>
  <c r="M145"/>
  <c r="M144" s="1"/>
  <c r="G100"/>
  <c r="M101"/>
  <c r="M100" s="1"/>
  <c r="G38"/>
  <c r="M39"/>
  <c r="M38" s="1"/>
  <c r="G17"/>
  <c r="M18"/>
  <c r="M17" s="1"/>
  <c r="M94"/>
  <c r="M70"/>
  <c r="G245"/>
  <c r="M246"/>
  <c r="M245" s="1"/>
  <c r="G252"/>
  <c r="M253"/>
  <c r="M252" s="1"/>
  <c r="G229"/>
  <c r="M230"/>
  <c r="M229" s="1"/>
  <c r="G90"/>
  <c r="M91"/>
  <c r="M90" s="1"/>
  <c r="G62"/>
  <c r="M63"/>
  <c r="M62" s="1"/>
  <c r="G11"/>
  <c r="M12"/>
  <c r="M11" s="1"/>
  <c r="M234"/>
  <c r="M210"/>
  <c r="M178"/>
  <c r="M139"/>
  <c r="M24"/>
  <c r="G139"/>
  <c r="G94"/>
  <c r="G70"/>
  <c r="G59"/>
  <c r="G24"/>
  <c r="G14"/>
  <c r="G8"/>
  <c r="G210"/>
  <c r="G178"/>
  <c r="I2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<sst xmlns="http://schemas.openxmlformats.org/spreadsheetml/2006/main" count="949" uniqueCount="424">
  <si>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</si>
  <si>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</si>
  <si>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</si>
  <si>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</si>
  <si>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</si>
  <si>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</si>
  <si>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</si>
  <si>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</si>
  <si>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</si>
  <si>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</si>
  <si>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</si>
  <si>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</si>
  <si>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</si>
  <si>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</si>
  <si>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</si>
  <si>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</si>
  <si>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</si>
  <si>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</si>
  <si>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</si>
  <si>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</si>
  <si>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</si>
  <si>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</si>
  <si>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</si>
  <si>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</si>
  <si>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</si>
  <si>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</si>
  <si>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</si>
  <si>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</si>
  <si>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</si>
  <si>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</si>
  <si>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</si>
  <si>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</si>
  <si>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</si>
  <si>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</si>
  <si>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</si>
  <si>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</si>
  <si>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</si>
  <si>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</si>
  <si>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</si>
  <si>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</si>
  <si>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</si>
  <si>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</si>
  <si>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</si>
  <si>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</si>
  <si>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</si>
  <si>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Tišnov - úprava bytu na 2 bytové jednotky</t>
  </si>
  <si>
    <t>Rozpočet</t>
  </si>
  <si>
    <t>Celkem za stavbu</t>
  </si>
  <si>
    <t>CZK</t>
  </si>
  <si>
    <t xml:space="preserve">Popis rozpočtu:  - </t>
  </si>
  <si>
    <t>Otvory do 3,5 m2 se neodečítají (SDK, malby).</t>
  </si>
  <si>
    <t>Součásti rozpočtu není:</t>
  </si>
  <si>
    <t>- chemické WC (bude využito stávající v objektu)</t>
  </si>
  <si>
    <t>- kuchyňská linka</t>
  </si>
  <si>
    <t>Rekapitulace dílů</t>
  </si>
  <si>
    <t>Typ dílu</t>
  </si>
  <si>
    <t>3</t>
  </si>
  <si>
    <t>Svislé a kompletní konstrukce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</si>
  <si>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</si>
  <si>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</si>
  <si>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</si>
  <si>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</si>
  <si>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</si>
  <si>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</si>
  <si>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</si>
  <si>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</si>
  <si>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</si>
  <si>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Odvoz a likvidace odpadu</t>
  </si>
  <si>
    <t>99</t>
  </si>
  <si>
    <t>Staveništní přesun hmot</t>
  </si>
  <si>
    <t>711</t>
  </si>
  <si>
    <t>Izolace proti vodě</t>
  </si>
  <si>
    <t>720</t>
  </si>
  <si>
    <t>Zdravotechnická instalace</t>
  </si>
  <si>
    <t>733</t>
  </si>
  <si>
    <t>Rozvod potrubí</t>
  </si>
  <si>
    <t>762</t>
  </si>
  <si>
    <t>Konstrukce tesařské</t>
  </si>
  <si>
    <t>763</t>
  </si>
  <si>
    <t>Sádrokartony</t>
  </si>
  <si>
    <t>765</t>
  </si>
  <si>
    <t>Krytiny tvrdé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</si>
  <si>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</si>
  <si>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</si>
  <si>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</si>
  <si>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</si>
  <si>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</si>
  <si>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</si>
  <si>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</si>
  <si>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</si>
  <si>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</si>
  <si>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</si>
  <si>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</si>
  <si>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</si>
  <si>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790</t>
  </si>
  <si>
    <t>Vnitřní vybavení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</si>
  <si>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</si>
  <si>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</si>
  <si>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</si>
  <si>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</si>
  <si>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</si>
  <si>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</si>
  <si>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</si>
  <si>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</si>
  <si>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</si>
  <si>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</si>
  <si>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</si>
  <si>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</si>
  <si>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</si>
  <si>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</si>
  <si>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</si>
  <si>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</si>
  <si>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</si>
  <si>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</si>
  <si>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</si>
  <si>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</si>
  <si>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</si>
  <si>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</si>
  <si>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</si>
  <si>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</si>
  <si>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</si>
  <si>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</si>
  <si>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</si>
  <si>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</si>
  <si>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</si>
  <si>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</si>
  <si>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</si>
  <si>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3-1</t>
  </si>
  <si>
    <t>Zazdění sprchové vaničky</t>
  </si>
  <si>
    <t>kus</t>
  </si>
  <si>
    <t>POL1_0</t>
  </si>
  <si>
    <t>1</t>
  </si>
  <si>
    <t>VV</t>
  </si>
  <si>
    <t>635111035R00</t>
  </si>
  <si>
    <t>Suchá podlaha z cement. desek 10+12 mm, minerální desky 20 mm</t>
  </si>
  <si>
    <t>m2</t>
  </si>
  <si>
    <t>6,8</t>
  </si>
  <si>
    <t>941955001R00</t>
  </si>
  <si>
    <t>Lešení lehké pomocné, výška podlahy do 1,2 m</t>
  </si>
  <si>
    <t>3,8+3,7+6,6+10,7+20,5+5,9+18,3+5,9+10,6</t>
  </si>
  <si>
    <t>952901111R00</t>
  </si>
  <si>
    <t>Vyčištění budov o výšce podlaží do 4 m</t>
  </si>
  <si>
    <t>95-1</t>
  </si>
  <si>
    <t>Odvoz a likvidace odpadu ze stavby, SDK, obaly, igelity, dlažby apod.</t>
  </si>
  <si>
    <t>kpl</t>
  </si>
  <si>
    <t>953761131R00</t>
  </si>
  <si>
    <t>Odvětrání troubami PVC kruhovými 140x2,8 mm</t>
  </si>
  <si>
    <t>m</t>
  </si>
  <si>
    <t>3+2</t>
  </si>
  <si>
    <t>771990010RA0</t>
  </si>
  <si>
    <t>Vybourání keramické dlažby</t>
  </si>
  <si>
    <t>4,1</t>
  </si>
  <si>
    <t>965081702R00</t>
  </si>
  <si>
    <t xml:space="preserve">Bourání soklíků z dlažeb keramických </t>
  </si>
  <si>
    <t>102:2*(1,8+2,24)-0,7</t>
  </si>
  <si>
    <t>781900010RA0</t>
  </si>
  <si>
    <t>Odsekání obkladů vnitřních</t>
  </si>
  <si>
    <t>4,2</t>
  </si>
  <si>
    <t>776510010RA0</t>
  </si>
  <si>
    <t>Demontáž povlakových podlah z nášlapné plochy</t>
  </si>
  <si>
    <t>10,1+20+17,7+35,7</t>
  </si>
  <si>
    <t>lino pod kobercem:20+17,7</t>
  </si>
  <si>
    <t>962036112R00</t>
  </si>
  <si>
    <t>Demontáž SDK příčky, 1x kov.kce., 1x opláštěné 12,5 mm</t>
  </si>
  <si>
    <t>2,75*(1,8+6,64+6*2+2,7)</t>
  </si>
  <si>
    <t>962036412R00</t>
  </si>
  <si>
    <t>Demontáž SDK předstěny, 1x kov.kce, 1x oplášť.12,5 mm</t>
  </si>
  <si>
    <t>2,75*(4,9+1,8+2,24)</t>
  </si>
  <si>
    <t>979 01-1211.R00</t>
  </si>
  <si>
    <t>Svislá doprava suti a vybour. hmot za 2.NP nošením</t>
  </si>
  <si>
    <t>t</t>
  </si>
  <si>
    <t>POL3_0</t>
  </si>
  <si>
    <t>2,46582</t>
  </si>
  <si>
    <t>979 01-1219.R00</t>
  </si>
  <si>
    <t>Přípl.k svislé dopr.suti za každé další NP nošením</t>
  </si>
  <si>
    <t>979082111R00</t>
  </si>
  <si>
    <t>Vnitrostaveništní doprava suti do 10 m</t>
  </si>
  <si>
    <t>979082121R00</t>
  </si>
  <si>
    <t>Příplatek k vnitrost. dopravě suti za dalších 5 m</t>
  </si>
  <si>
    <t>2,46582*10</t>
  </si>
  <si>
    <t>979087113R00</t>
  </si>
  <si>
    <t>Nakládání vybour.hmot na doprav.prostředky</t>
  </si>
  <si>
    <t>979081111R00</t>
  </si>
  <si>
    <t>Odvoz suti a vybour. hmot na skládku do 1 km</t>
  </si>
  <si>
    <t>979081121R00</t>
  </si>
  <si>
    <t>Příplatek k odvozu za každý další 1 km</t>
  </si>
  <si>
    <t>2,46582*14</t>
  </si>
  <si>
    <t>979999998R00</t>
  </si>
  <si>
    <t>Poplatek za skládku suti 5% příměsí</t>
  </si>
  <si>
    <t>0,35670+0,00295+0,28560</t>
  </si>
  <si>
    <t>979 99-0181.R00</t>
  </si>
  <si>
    <t>Poplatek za uložení suti - PVC podlahová krytina, skupina odpadu 200307</t>
  </si>
  <si>
    <t>0,1212</t>
  </si>
  <si>
    <t>979990110R00</t>
  </si>
  <si>
    <t>Poplatek za uložení suti - sádrokartonové desky, skupina odpadu 170802</t>
  </si>
  <si>
    <t>1,39870+0,30067</t>
  </si>
  <si>
    <t>999281151R00</t>
  </si>
  <si>
    <t>Přesun hmot pro opravy a údržbu do v. 25 m,nošením</t>
  </si>
  <si>
    <t>0,23290+0,10406+0,21790+0,02911</t>
  </si>
  <si>
    <t>711212000R00</t>
  </si>
  <si>
    <t>Penetrace podkladu pod hydroizolační nátěr,vč.dod.</t>
  </si>
  <si>
    <t>102:3,7+0,2*2*(1,8+2,24)+2*1*2</t>
  </si>
  <si>
    <t>711212002RT3</t>
  </si>
  <si>
    <t>Stěrka hydroizolační těsnicí hmotou, proti vlhkosti</t>
  </si>
  <si>
    <t>711212601RT1</t>
  </si>
  <si>
    <t>Těsnicí pás do spoje podlaha - stěna</t>
  </si>
  <si>
    <t>102:0,2*6+2*(1,8+2,24)+2</t>
  </si>
  <si>
    <t>998711103R00</t>
  </si>
  <si>
    <t>Přesun hmot pro izolace proti vodě, výšky do 60 m</t>
  </si>
  <si>
    <t>720-1</t>
  </si>
  <si>
    <t>Kanalizace, voda, ZTI a UT</t>
  </si>
  <si>
    <t>720-2</t>
  </si>
  <si>
    <t>Kanalizace, voda, ZTI a UT, koordinace provádějící firmy</t>
  </si>
  <si>
    <t>642328603R</t>
  </si>
  <si>
    <t>Klozet keramický kombi vodorovný odpad, spodní napouštění</t>
  </si>
  <si>
    <t>55220113.MR</t>
  </si>
  <si>
    <t>Vanička sprchová 90 PU</t>
  </si>
  <si>
    <t>55428083.AR</t>
  </si>
  <si>
    <t>Zástěna sprchová čtvercová 900 x 900 x 1850 mm</t>
  </si>
  <si>
    <t>551450092R</t>
  </si>
  <si>
    <t>Baterie termostatická sprchová, nástěnná</t>
  </si>
  <si>
    <t>55144163R</t>
  </si>
  <si>
    <t>Sada sprchová, tyč a hadice</t>
  </si>
  <si>
    <t>64213620R</t>
  </si>
  <si>
    <t>Umyvadlo keramické s otvorem pro baterii 650 x 485 mm</t>
  </si>
  <si>
    <t>55162172R</t>
  </si>
  <si>
    <t>Souprava pro připojení umyvadla, sifon</t>
  </si>
  <si>
    <t>55145000R</t>
  </si>
  <si>
    <t>Baterie umyvadlová stojánková s otevíráním odpadu</t>
  </si>
  <si>
    <t>733-1</t>
  </si>
  <si>
    <t>Odvedení kondenzátu z odvětrání, ve střeše</t>
  </si>
  <si>
    <t>nové odvětrání kuchyně:1</t>
  </si>
  <si>
    <t>nové odvětrání koupelny:1</t>
  </si>
  <si>
    <t>762340010RAB</t>
  </si>
  <si>
    <t>Bednění stropů z prken na sraz, prkna tloušťky 24 mm, včetně dodávky</t>
  </si>
  <si>
    <t>podlaha:6,8</t>
  </si>
  <si>
    <t>762395000R00</t>
  </si>
  <si>
    <t>Spojovací a ochranné prostředky</t>
  </si>
  <si>
    <t>m3</t>
  </si>
  <si>
    <t>6,8*0,025</t>
  </si>
  <si>
    <t>998762103R00</t>
  </si>
  <si>
    <t>Přesun hmot pro tesařské konstrukce, výšky do 24 m</t>
  </si>
  <si>
    <t>POL7_0</t>
  </si>
  <si>
    <t>342262111RS2</t>
  </si>
  <si>
    <t>Příčka sádrokart. dvoj. oc. kce, 2x opl. tl.155 mm, desky protipožární tl.12,5 mm, minerál tl. 2x4 cm</t>
  </si>
  <si>
    <t>2,75*(6,16+1,42+1,13+1,8)</t>
  </si>
  <si>
    <t>vstup:2,7*2,75</t>
  </si>
  <si>
    <t>342263990RD2</t>
  </si>
  <si>
    <t>Příplatek k příčce sádrokart. za desku tl. 12,5 mm, BlueAkustik na obou stranách, nebo z jedné dvojitě</t>
  </si>
  <si>
    <t>2,75*(6,16+1,42+1,13+1,8)*2</t>
  </si>
  <si>
    <t>vstup:2,7*2,75*2</t>
  </si>
  <si>
    <t>342261112RS1</t>
  </si>
  <si>
    <t>Příčka sádrokarton. ocel.kce, 1x oplášť. tl.100 mm, desky standard tl.12,5 mm, izol. minerál tl.6 cm</t>
  </si>
  <si>
    <t>2,75*(3+3,65+3,02+3,65+2,74)</t>
  </si>
  <si>
    <t>342261112RS3</t>
  </si>
  <si>
    <t>Příčka sádrokarton. ocel.kce, 1x oplášť. tl.100 mm, desky standard impreg.tl.12,5 mm, minerál tl. 6 cm</t>
  </si>
  <si>
    <t>2,75*(2,24+0,4+1,8)</t>
  </si>
  <si>
    <t>342266211RT3</t>
  </si>
  <si>
    <t>Obklad stěn sádrokartonem na stáv. konstrukci, desky standard impreg. tl. 12,5 mm</t>
  </si>
  <si>
    <t>342090121R00</t>
  </si>
  <si>
    <t>Úprava SDK příčky pro zřízení dveří 1kř do 25 kg, profily CW 75, 1x opláštěné</t>
  </si>
  <si>
    <t>4</t>
  </si>
  <si>
    <t>342090432R00</t>
  </si>
  <si>
    <t>Úprava SDK příčky pro zřízení dveří 1kř do 100 kg, profily UA 100, 2x opláštěné</t>
  </si>
  <si>
    <t>2</t>
  </si>
  <si>
    <t>763-1</t>
  </si>
  <si>
    <t>Příplatek za vyztužení SDK příčky pro kuch. linku</t>
  </si>
  <si>
    <t>342263310RT2</t>
  </si>
  <si>
    <t>Úprava sádrokartonové příčky pro osazení umývadla</t>
  </si>
  <si>
    <t>342263320RT1</t>
  </si>
  <si>
    <t>Úprava sádrokartonové příčky pro osazení WC</t>
  </si>
  <si>
    <t>342263360RT1</t>
  </si>
  <si>
    <t>Úprava sádrokartonové příčky pro osazení baterie</t>
  </si>
  <si>
    <t>342267113RT2</t>
  </si>
  <si>
    <t>Obklad trámů sádrokartonem čtyřstranný do 0,5/0,5m, desky protipožární tl. 12,5 mm</t>
  </si>
  <si>
    <t>světlovod:2,5</t>
  </si>
  <si>
    <t>digestoř stávající:2,5</t>
  </si>
  <si>
    <t>nové odvětrání kuchyně:2,5</t>
  </si>
  <si>
    <t>nové odvětrání koupelny:2,5</t>
  </si>
  <si>
    <t>763-2</t>
  </si>
  <si>
    <t>Lokální opravy SDK po hmoždinkách apod.</t>
  </si>
  <si>
    <t>763-3</t>
  </si>
  <si>
    <t>Nový otvor v SDK vč. vaty a parozábrany, zapravení otvoru po odvětrání</t>
  </si>
  <si>
    <t>763-4</t>
  </si>
  <si>
    <t>Příplatek za vyztužení SDK příčky pro bojler</t>
  </si>
  <si>
    <t>763-5</t>
  </si>
  <si>
    <t>Příplatek za vyztužení stávající SDK příčky, pro bojler, vč. zapravení SDK</t>
  </si>
  <si>
    <t>998763101R00</t>
  </si>
  <si>
    <t>Přesun hmot pro sádrokartony, výšky do 12 m</t>
  </si>
  <si>
    <t>765331631R00</t>
  </si>
  <si>
    <t>Taška drážková odvětrávací, nástavec, kryt, Bramac</t>
  </si>
  <si>
    <t>998765103R00</t>
  </si>
  <si>
    <t>Přesun hmot pro krytiny tvrdé, výšky do 24 m</t>
  </si>
  <si>
    <t>766661412R00</t>
  </si>
  <si>
    <t>Montáž dveří protipožár.1kř.do 80 cm, s kukátkem</t>
  </si>
  <si>
    <t>61174002R</t>
  </si>
  <si>
    <t>Dveře dřevěné bezpečnostní hladké RC2, 900 x 1970 mm L/P, CPL standard, plné, EI 30DP3</t>
  </si>
  <si>
    <t>766695212R00</t>
  </si>
  <si>
    <t>Montáž prahů dveří jednokřídlových š. do 10 cm</t>
  </si>
  <si>
    <t>611871025R</t>
  </si>
  <si>
    <t>Práh dubový š. 100 mm</t>
  </si>
  <si>
    <t>766661112R00</t>
  </si>
  <si>
    <t>Montáž dveří do zárubně,otevíravých 1kř.do 0,8 m</t>
  </si>
  <si>
    <t>611601203R</t>
  </si>
  <si>
    <t xml:space="preserve">Dveře dřevěné interiérové KLASIK 600-900 x 1970 mm, L/P, CPL, plné </t>
  </si>
  <si>
    <t>766670021R00</t>
  </si>
  <si>
    <t>Montáž kliky a štítku</t>
  </si>
  <si>
    <t>4+2</t>
  </si>
  <si>
    <t>54914585R</t>
  </si>
  <si>
    <t>Kliky se štítem mezip 804, Cr</t>
  </si>
  <si>
    <t>54914582R</t>
  </si>
  <si>
    <t>Kliky se štítem mezip 804/90 se zajištěním, Cr</t>
  </si>
  <si>
    <t>549146402R</t>
  </si>
  <si>
    <t>Kování bezpečnostní BK RX802-40 EXCLUSIVE RC3, klika-knoflík nerez mat Ti</t>
  </si>
  <si>
    <t>766670025T00</t>
  </si>
  <si>
    <t>Montáž vložky do zámku dveřního křídla</t>
  </si>
  <si>
    <t>54964710R</t>
  </si>
  <si>
    <t>Vložka cylindrická oboustranná FAB 3***, rozměr 30+30 mm</t>
  </si>
  <si>
    <t>766624051R00</t>
  </si>
  <si>
    <t>Montáž světlovodu, otvor v krytině a v podhledu</t>
  </si>
  <si>
    <t>61140593R</t>
  </si>
  <si>
    <t>Světlovod VELUX TWR 0K14 470 x 470 mm, d = 350 mm</t>
  </si>
  <si>
    <t>61140595R</t>
  </si>
  <si>
    <t>Díl prodlužovací ZTR 0K14 620 mmpro světlovod</t>
  </si>
  <si>
    <t>766662811R00</t>
  </si>
  <si>
    <t>Demontáž prahů dveří 1křídlových</t>
  </si>
  <si>
    <t>7</t>
  </si>
  <si>
    <t>998766103R00</t>
  </si>
  <si>
    <t>Přesun hmot pro truhlářské konstr., výšky do 24 m</t>
  </si>
  <si>
    <t>632415106RT3</t>
  </si>
  <si>
    <t>Potěr samonivelační ručně, pod podlahovou krytinu</t>
  </si>
  <si>
    <t>3,8+3,7+5,9</t>
  </si>
  <si>
    <t>771101210R00</t>
  </si>
  <si>
    <t>Penetrace podkladu pod dlažby</t>
  </si>
  <si>
    <t>771475014R00</t>
  </si>
  <si>
    <t>Obklad soklíků keram.rovných, tmel,výška 10 cm</t>
  </si>
  <si>
    <t>2*(1,8*2+3,14+3,83)-1*2-0,9*2-0,8</t>
  </si>
  <si>
    <t>771479001R00</t>
  </si>
  <si>
    <t>Řezání dlaždic keramických pro soklíky</t>
  </si>
  <si>
    <t>771575014RAJ</t>
  </si>
  <si>
    <t>Dlažba do tmele 30 x 30 cm, dlažba ve specifikaci</t>
  </si>
  <si>
    <t>59761005R</t>
  </si>
  <si>
    <t>Dlaždice 300 x 300 x 10 mm, předepsaná cena 850,-</t>
  </si>
  <si>
    <t>(13,4+16,54/10)*1,1</t>
  </si>
  <si>
    <t>771578011R00</t>
  </si>
  <si>
    <t>Spára podlaha - stěna, silikonem</t>
  </si>
  <si>
    <t>sokl:16,54*2</t>
  </si>
  <si>
    <t>102:2*(2*2,24+2*1,8-0,8)</t>
  </si>
  <si>
    <t>771577133R00</t>
  </si>
  <si>
    <t>Lišta nerezová přechodová, stejná výška dlaždic</t>
  </si>
  <si>
    <t>1*2+0,9*2+0,8+0,7*2</t>
  </si>
  <si>
    <t>998 77-1103.R00</t>
  </si>
  <si>
    <t>Přesun hmot pro podlahy z dlaždic, výšky do 24 m</t>
  </si>
  <si>
    <t>771111141R00</t>
  </si>
  <si>
    <t>Příplatek za diagonální kladení dlažby</t>
  </si>
  <si>
    <t>Potěr samonivelační ručně, pod PVC krytinu</t>
  </si>
  <si>
    <t>6,6+10,7+20,5+18,3+5,9+10,6</t>
  </si>
  <si>
    <t>776520010RAI</t>
  </si>
  <si>
    <t>Podlaha povlaková z PVC pásů, soklík, pouze položení, podlahovina ve specifikaci</t>
  </si>
  <si>
    <t>28415135R</t>
  </si>
  <si>
    <t>Podlahovina vinylová tl. 2,5 mm, předepsaná cena 800,-</t>
  </si>
  <si>
    <t>(6,6+10,7+20,5+18,3+5,9+10,6)*1,2</t>
  </si>
  <si>
    <t>775413040R00</t>
  </si>
  <si>
    <t>Montáž podlahové lišty lepením</t>
  </si>
  <si>
    <t>0,9*7</t>
  </si>
  <si>
    <t>61193734.A</t>
  </si>
  <si>
    <t>Lišta spec.profil přechod š 41 mm dub</t>
  </si>
  <si>
    <t>0,9*7*1,2</t>
  </si>
  <si>
    <t>998776103R00</t>
  </si>
  <si>
    <t>Přesun hmot pro podlahy povlakové, výšky do 24 m</t>
  </si>
  <si>
    <t>781101210R00</t>
  </si>
  <si>
    <t>Penetrace podkladu pod obklady</t>
  </si>
  <si>
    <t>po bojleru:0,5</t>
  </si>
  <si>
    <t>102:2,2*(2*2,24+2*1,8-0,8)</t>
  </si>
  <si>
    <t>107:0,75*(0,6+2,25+2,4)</t>
  </si>
  <si>
    <t>205:0,75*(0,6+2,25+2,4)</t>
  </si>
  <si>
    <t>781497132RS4</t>
  </si>
  <si>
    <t>Lišta nerezová rohová k obkladům , pro tloušťku obkladu 10 mm</t>
  </si>
  <si>
    <t>2,2</t>
  </si>
  <si>
    <t>781415016RAJ</t>
  </si>
  <si>
    <t>Obklad pórovinový do tmele 30 x 30 cm, obklad ve specifikaci</t>
  </si>
  <si>
    <t>597813746R</t>
  </si>
  <si>
    <t>Obkládačka, předepsaná cena 800,-</t>
  </si>
  <si>
    <t>24,391*1,1</t>
  </si>
  <si>
    <t>781111116R00</t>
  </si>
  <si>
    <t>Otvor v obkladačce diamant.korunkou prům.do 90 mm</t>
  </si>
  <si>
    <t>cca:30</t>
  </si>
  <si>
    <t>998 78-1103.R00</t>
  </si>
  <si>
    <t>Přesun hmot pro obklady keramické, výšky do 24 m</t>
  </si>
  <si>
    <t>781111151R00</t>
  </si>
  <si>
    <t>Příplatek za sestavení dekoru (listela, bordura)</t>
  </si>
  <si>
    <t>783782205R00</t>
  </si>
  <si>
    <t>Nátěr tesařských konstrukcí Bochemitem QB 1x</t>
  </si>
  <si>
    <t>desky na podlaze:6,8*2</t>
  </si>
  <si>
    <t>783-1</t>
  </si>
  <si>
    <t>Nátěr ocelových zárubní</t>
  </si>
  <si>
    <t>6+3</t>
  </si>
  <si>
    <t>784161101R00</t>
  </si>
  <si>
    <t>Penetrace podkladu nátěrem HET, A - Grund 1x</t>
  </si>
  <si>
    <t>nové:2*(36,3275+44,165+12,21)+24,585-20,4535</t>
  </si>
  <si>
    <t>stávající strop:(3,8+3,7+6,6+10,7+20,5+5,9+4,1+6,4+18,3+5,9+10,6)</t>
  </si>
  <si>
    <t>stávající stěny:2,75*(6*2+6,41+5,89+1,8+2,7+0,6+1,26+1)</t>
  </si>
  <si>
    <t>stávající stěny:1,25*2*(1,5+0,86)+0,75*2*(4,44+1,8)</t>
  </si>
  <si>
    <t>784165512R00</t>
  </si>
  <si>
    <t>Malba tekutá HET Klasik, bílá, bez penetrace, 2 x</t>
  </si>
  <si>
    <t>790-1</t>
  </si>
  <si>
    <t>Přenosný hasící přístroj s hasící schopností 34A, vč. montáže</t>
  </si>
  <si>
    <t>21-1</t>
  </si>
  <si>
    <t>Elektroinstalace vč. slaboproudu, bez svítidel</t>
  </si>
  <si>
    <t>21-2</t>
  </si>
  <si>
    <t>Elektroinstalace vč. slaboproudu, koordinace provádějící firmy</t>
  </si>
  <si>
    <t>VN1</t>
  </si>
  <si>
    <t>Inženýrská činnost</t>
  </si>
  <si>
    <t>VN2</t>
  </si>
  <si>
    <t>Kompletační činnost zhotovitele</t>
  </si>
  <si>
    <t>VN3</t>
  </si>
  <si>
    <t>Zařízení staveniště</t>
  </si>
  <si>
    <t>VN4</t>
  </si>
  <si>
    <t>Přípl. za nošení materiálu na stavbu přes objekt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</si>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</sst>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77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SUMIF(F52:F73,A16,I52:I73)+SUMIF(F52:F73,"PSU",I52:I73)</f>
        <v>0</v>
      </c>
      <c r="J16" s="82"/>
    </row>
    <row r="17" spans="1:10" ht="23.25" customHeight="1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SUMIF(F52:F73,A17,I52:I73)</f>
        <v>0</v>
      </c>
      <c r="J17" s="82"/>
    </row>
    <row r="18" spans="1:10" ht="23.25" customHeight="1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SUMIF(F52:F73,A18,I52:I73)</f>
        <v>0</v>
      </c>
      <c r="J18" s="82"/>
    </row>
    <row r="19" spans="1:10" ht="23.25" customHeight="1">
      <c r="A19" s="194" t="s">
        <v>98</v>
      </c>
      <c r="B19" s="195" t="s">
        <v>26</v>
      </c>
      <c r="C19" s="56"/>
      <c r="D19" s="57"/>
      <c r="E19" s="80"/>
      <c r="F19" s="81"/>
      <c r="G19" s="80"/>
      <c r="H19" s="81"/>
      <c r="I19" s="80">
        <f>SUMIF(F52:F73,A19,I52:I73)</f>
        <v>0</v>
      </c>
      <c r="J19" s="82"/>
    </row>
    <row r="20" spans="1:10" ht="23.25" customHeight="1">
      <c r="A20" s="194" t="s">
        <v>99</v>
      </c>
      <c r="B20" s="195" t="s">
        <v>27</v>
      </c>
      <c r="C20" s="56"/>
      <c r="D20" s="57"/>
      <c r="E20" s="80"/>
      <c r="F20" s="81"/>
      <c r="G20" s="80"/>
      <c r="H20" s="81"/>
      <c r="I20" s="80">
        <f>SUMIF(F52:F73,A20,I52:I73)</f>
        <v>0</v>
      </c>
      <c r="J20" s="82"/>
    </row>
    <row r="21" spans="1:10" ht="23.25" customHeight="1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48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45872</v>
      </c>
      <c r="I32" s="37"/>
      <c r="J32" s="12"/>
    </row>
    <row r="33" spans="1:52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>
      <c r="A39" s="130">
        <v>1</v>
      </c>
      <c r="B39" s="136" t="s">
        <v>46</v>
      </c>
      <c r="C39" s="137" t="s">
        <v>45</v>
      </c>
      <c r="D39" s="138"/>
      <c r="E39" s="138"/>
      <c r="F39" s="146">
        <f>'Rozpočet Pol'!AC258</f>
        <v>0</v>
      </c>
      <c r="G39" s="147">
        <f>'Rozpočet Pol'!AD258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52" ht="25.5" hidden="1" customHeight="1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>
      <c r="B42" t="s">
        <v>49</v>
      </c>
    </row>
    <row r="43" spans="1:52">
      <c r="B43" s="161" t="s">
        <v>50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Otvory do 3,5 m2 se neodečítají (SDK, malby).</v>
      </c>
    </row>
    <row r="44" spans="1:52">
      <c r="B44" s="161" t="s">
        <v>51</v>
      </c>
      <c r="C44" s="161"/>
      <c r="D44" s="161"/>
      <c r="E44" s="161"/>
      <c r="F44" s="161"/>
      <c r="G44" s="161"/>
      <c r="H44" s="161"/>
      <c r="I44" s="161"/>
      <c r="J44" s="161"/>
      <c r="AZ44" s="160" t="str">
        <f>B44</f>
        <v>Součásti rozpočtu není:</v>
      </c>
    </row>
    <row r="45" spans="1:52">
      <c r="B45" s="161" t="s">
        <v>52</v>
      </c>
      <c r="C45" s="161"/>
      <c r="D45" s="161"/>
      <c r="E45" s="161"/>
      <c r="F45" s="161"/>
      <c r="G45" s="161"/>
      <c r="H45" s="161"/>
      <c r="I45" s="161"/>
      <c r="J45" s="161"/>
      <c r="AZ45" s="160" t="str">
        <f>B45</f>
        <v>- chemické WC (bude využito stávající v objektu)</v>
      </c>
    </row>
    <row r="46" spans="1:52">
      <c r="B46" s="161" t="s">
        <v>53</v>
      </c>
      <c r="C46" s="161"/>
      <c r="D46" s="161"/>
      <c r="E46" s="161"/>
      <c r="F46" s="161"/>
      <c r="G46" s="161"/>
      <c r="H46" s="161"/>
      <c r="I46" s="161"/>
      <c r="J46" s="161"/>
      <c r="AZ46" s="160" t="str">
        <f>B46</f>
        <v>- kuchyňská linka</v>
      </c>
    </row>
    <row r="49" spans="1:10" ht="15.75">
      <c r="B49" s="162" t="s">
        <v>54</v>
      </c>
    </row>
    <row r="51" spans="1:10" ht="25.5" customHeight="1">
      <c r="A51" s="163"/>
      <c r="B51" s="169" t="s">
        <v>16</v>
      </c>
      <c r="C51" s="169" t="s">
        <v>5</v>
      </c>
      <c r="D51" s="170"/>
      <c r="E51" s="170"/>
      <c r="F51" s="173" t="s">
        <v>55</v>
      </c>
      <c r="G51" s="173"/>
      <c r="H51" s="173"/>
      <c r="I51" s="174" t="s">
        <v>28</v>
      </c>
      <c r="J51" s="174"/>
    </row>
    <row r="52" spans="1:10" ht="25.5" customHeight="1">
      <c r="A52" s="164"/>
      <c r="B52" s="175" t="s">
        <v>56</v>
      </c>
      <c r="C52" s="176" t="s">
        <v>57</v>
      </c>
      <c r="D52" s="177"/>
      <c r="E52" s="177"/>
      <c r="F52" s="181" t="s">
        <v>23</v>
      </c>
      <c r="G52" s="182"/>
      <c r="H52" s="182"/>
      <c r="I52" s="183">
        <f>'Rozpočet Pol'!G8</f>
        <v>0</v>
      </c>
      <c r="J52" s="183"/>
    </row>
    <row r="53" spans="1:10" ht="25.5" customHeight="1">
      <c r="A53" s="164"/>
      <c r="B53" s="167" t="s">
        <v>58</v>
      </c>
      <c r="C53" s="166" t="s">
        <v>59</v>
      </c>
      <c r="D53" s="168"/>
      <c r="E53" s="168"/>
      <c r="F53" s="184" t="s">
        <v>23</v>
      </c>
      <c r="G53" s="185"/>
      <c r="H53" s="185"/>
      <c r="I53" s="186">
        <f>'Rozpočet Pol'!G11</f>
        <v>0</v>
      </c>
      <c r="J53" s="186"/>
    </row>
    <row r="54" spans="1:10" ht="25.5" customHeight="1">
      <c r="A54" s="164"/>
      <c r="B54" s="167" t="s">
        <v>60</v>
      </c>
      <c r="C54" s="166" t="s">
        <v>61</v>
      </c>
      <c r="D54" s="168"/>
      <c r="E54" s="168"/>
      <c r="F54" s="184" t="s">
        <v>23</v>
      </c>
      <c r="G54" s="185"/>
      <c r="H54" s="185"/>
      <c r="I54" s="186">
        <f>'Rozpočet Pol'!G14</f>
        <v>0</v>
      </c>
      <c r="J54" s="186"/>
    </row>
    <row r="55" spans="1:10" ht="25.5" customHeight="1">
      <c r="A55" s="164"/>
      <c r="B55" s="167" t="s">
        <v>62</v>
      </c>
      <c r="C55" s="166" t="s">
        <v>63</v>
      </c>
      <c r="D55" s="168"/>
      <c r="E55" s="168"/>
      <c r="F55" s="184" t="s">
        <v>23</v>
      </c>
      <c r="G55" s="185"/>
      <c r="H55" s="185"/>
      <c r="I55" s="186">
        <f>'Rozpočet Pol'!G17</f>
        <v>0</v>
      </c>
      <c r="J55" s="186"/>
    </row>
    <row r="56" spans="1:10" ht="25.5" customHeight="1">
      <c r="A56" s="164"/>
      <c r="B56" s="167" t="s">
        <v>64</v>
      </c>
      <c r="C56" s="166" t="s">
        <v>65</v>
      </c>
      <c r="D56" s="168"/>
      <c r="E56" s="168"/>
      <c r="F56" s="184" t="s">
        <v>23</v>
      </c>
      <c r="G56" s="185"/>
      <c r="H56" s="185"/>
      <c r="I56" s="186">
        <f>'Rozpočet Pol'!G24</f>
        <v>0</v>
      </c>
      <c r="J56" s="186"/>
    </row>
    <row r="57" spans="1:10" ht="25.5" customHeight="1">
      <c r="A57" s="164"/>
      <c r="B57" s="167" t="s">
        <v>66</v>
      </c>
      <c r="C57" s="166" t="s">
        <v>67</v>
      </c>
      <c r="D57" s="168"/>
      <c r="E57" s="168"/>
      <c r="F57" s="184" t="s">
        <v>23</v>
      </c>
      <c r="G57" s="185"/>
      <c r="H57" s="185"/>
      <c r="I57" s="186">
        <f>'Rozpočet Pol'!G38</f>
        <v>0</v>
      </c>
      <c r="J57" s="186"/>
    </row>
    <row r="58" spans="1:10" ht="25.5" customHeight="1">
      <c r="A58" s="164"/>
      <c r="B58" s="167" t="s">
        <v>68</v>
      </c>
      <c r="C58" s="166" t="s">
        <v>69</v>
      </c>
      <c r="D58" s="168"/>
      <c r="E58" s="168"/>
      <c r="F58" s="184" t="s">
        <v>23</v>
      </c>
      <c r="G58" s="185"/>
      <c r="H58" s="185"/>
      <c r="I58" s="186">
        <f>'Rozpočet Pol'!G59</f>
        <v>0</v>
      </c>
      <c r="J58" s="186"/>
    </row>
    <row r="59" spans="1:10" ht="25.5" customHeight="1">
      <c r="A59" s="164"/>
      <c r="B59" s="167" t="s">
        <v>70</v>
      </c>
      <c r="C59" s="166" t="s">
        <v>71</v>
      </c>
      <c r="D59" s="168"/>
      <c r="E59" s="168"/>
      <c r="F59" s="184" t="s">
        <v>24</v>
      </c>
      <c r="G59" s="185"/>
      <c r="H59" s="185"/>
      <c r="I59" s="186">
        <f>'Rozpočet Pol'!G62</f>
        <v>0</v>
      </c>
      <c r="J59" s="186"/>
    </row>
    <row r="60" spans="1:10" ht="25.5" customHeight="1">
      <c r="A60" s="164"/>
      <c r="B60" s="167" t="s">
        <v>72</v>
      </c>
      <c r="C60" s="166" t="s">
        <v>73</v>
      </c>
      <c r="D60" s="168"/>
      <c r="E60" s="168"/>
      <c r="F60" s="184" t="s">
        <v>24</v>
      </c>
      <c r="G60" s="185"/>
      <c r="H60" s="185"/>
      <c r="I60" s="186">
        <f>'Rozpočet Pol'!G70</f>
        <v>0</v>
      </c>
      <c r="J60" s="186"/>
    </row>
    <row r="61" spans="1:10" ht="25.5" customHeight="1">
      <c r="A61" s="164"/>
      <c r="B61" s="167" t="s">
        <v>74</v>
      </c>
      <c r="C61" s="166" t="s">
        <v>75</v>
      </c>
      <c r="D61" s="168"/>
      <c r="E61" s="168"/>
      <c r="F61" s="184" t="s">
        <v>24</v>
      </c>
      <c r="G61" s="185"/>
      <c r="H61" s="185"/>
      <c r="I61" s="186">
        <f>'Rozpočet Pol'!G90</f>
        <v>0</v>
      </c>
      <c r="J61" s="186"/>
    </row>
    <row r="62" spans="1:10" ht="25.5" customHeight="1">
      <c r="A62" s="164"/>
      <c r="B62" s="167" t="s">
        <v>76</v>
      </c>
      <c r="C62" s="166" t="s">
        <v>77</v>
      </c>
      <c r="D62" s="168"/>
      <c r="E62" s="168"/>
      <c r="F62" s="184" t="s">
        <v>24</v>
      </c>
      <c r="G62" s="185"/>
      <c r="H62" s="185"/>
      <c r="I62" s="186">
        <f>'Rozpočet Pol'!G94</f>
        <v>0</v>
      </c>
      <c r="J62" s="186"/>
    </row>
    <row r="63" spans="1:10" ht="25.5" customHeight="1">
      <c r="A63" s="164"/>
      <c r="B63" s="167" t="s">
        <v>78</v>
      </c>
      <c r="C63" s="166" t="s">
        <v>79</v>
      </c>
      <c r="D63" s="168"/>
      <c r="E63" s="168"/>
      <c r="F63" s="184" t="s">
        <v>24</v>
      </c>
      <c r="G63" s="185"/>
      <c r="H63" s="185"/>
      <c r="I63" s="186">
        <f>'Rozpočet Pol'!G100</f>
        <v>0</v>
      </c>
      <c r="J63" s="186"/>
    </row>
    <row r="64" spans="1:10" ht="25.5" customHeight="1">
      <c r="A64" s="164"/>
      <c r="B64" s="167" t="s">
        <v>80</v>
      </c>
      <c r="C64" s="166" t="s">
        <v>81</v>
      </c>
      <c r="D64" s="168"/>
      <c r="E64" s="168"/>
      <c r="F64" s="184" t="s">
        <v>24</v>
      </c>
      <c r="G64" s="185"/>
      <c r="H64" s="185"/>
      <c r="I64" s="186">
        <f>'Rozpočet Pol'!G139</f>
        <v>0</v>
      </c>
      <c r="J64" s="186"/>
    </row>
    <row r="65" spans="1:10" ht="25.5" customHeight="1">
      <c r="A65" s="164"/>
      <c r="B65" s="167" t="s">
        <v>82</v>
      </c>
      <c r="C65" s="166" t="s">
        <v>83</v>
      </c>
      <c r="D65" s="168"/>
      <c r="E65" s="168"/>
      <c r="F65" s="184" t="s">
        <v>24</v>
      </c>
      <c r="G65" s="185"/>
      <c r="H65" s="185"/>
      <c r="I65" s="186">
        <f>'Rozpočet Pol'!G144</f>
        <v>0</v>
      </c>
      <c r="J65" s="186"/>
    </row>
    <row r="66" spans="1:10" ht="25.5" customHeight="1">
      <c r="A66" s="164"/>
      <c r="B66" s="167" t="s">
        <v>84</v>
      </c>
      <c r="C66" s="166" t="s">
        <v>85</v>
      </c>
      <c r="D66" s="168"/>
      <c r="E66" s="168"/>
      <c r="F66" s="184" t="s">
        <v>24</v>
      </c>
      <c r="G66" s="185"/>
      <c r="H66" s="185"/>
      <c r="I66" s="186">
        <f>'Rozpočet Pol'!G178</f>
        <v>0</v>
      </c>
      <c r="J66" s="186"/>
    </row>
    <row r="67" spans="1:10" ht="25.5" customHeight="1">
      <c r="A67" s="164"/>
      <c r="B67" s="167" t="s">
        <v>86</v>
      </c>
      <c r="C67" s="166" t="s">
        <v>87</v>
      </c>
      <c r="D67" s="168"/>
      <c r="E67" s="168"/>
      <c r="F67" s="184" t="s">
        <v>24</v>
      </c>
      <c r="G67" s="185"/>
      <c r="H67" s="185"/>
      <c r="I67" s="186">
        <f>'Rozpočet Pol'!G198</f>
        <v>0</v>
      </c>
      <c r="J67" s="186"/>
    </row>
    <row r="68" spans="1:10" ht="25.5" customHeight="1">
      <c r="A68" s="164"/>
      <c r="B68" s="167" t="s">
        <v>88</v>
      </c>
      <c r="C68" s="166" t="s">
        <v>89</v>
      </c>
      <c r="D68" s="168"/>
      <c r="E68" s="168"/>
      <c r="F68" s="184" t="s">
        <v>24</v>
      </c>
      <c r="G68" s="185"/>
      <c r="H68" s="185"/>
      <c r="I68" s="186">
        <f>'Rozpočet Pol'!G210</f>
        <v>0</v>
      </c>
      <c r="J68" s="186"/>
    </row>
    <row r="69" spans="1:10" ht="25.5" customHeight="1">
      <c r="A69" s="164"/>
      <c r="B69" s="167" t="s">
        <v>90</v>
      </c>
      <c r="C69" s="166" t="s">
        <v>91</v>
      </c>
      <c r="D69" s="168"/>
      <c r="E69" s="168"/>
      <c r="F69" s="184" t="s">
        <v>24</v>
      </c>
      <c r="G69" s="185"/>
      <c r="H69" s="185"/>
      <c r="I69" s="186">
        <f>'Rozpočet Pol'!G229</f>
        <v>0</v>
      </c>
      <c r="J69" s="186"/>
    </row>
    <row r="70" spans="1:10" ht="25.5" customHeight="1">
      <c r="A70" s="164"/>
      <c r="B70" s="167" t="s">
        <v>92</v>
      </c>
      <c r="C70" s="166" t="s">
        <v>93</v>
      </c>
      <c r="D70" s="168"/>
      <c r="E70" s="168"/>
      <c r="F70" s="184" t="s">
        <v>24</v>
      </c>
      <c r="G70" s="185"/>
      <c r="H70" s="185"/>
      <c r="I70" s="186">
        <f>'Rozpočet Pol'!G234</f>
        <v>0</v>
      </c>
      <c r="J70" s="186"/>
    </row>
    <row r="71" spans="1:10" ht="25.5" customHeight="1">
      <c r="A71" s="164"/>
      <c r="B71" s="167" t="s">
        <v>94</v>
      </c>
      <c r="C71" s="166" t="s">
        <v>95</v>
      </c>
      <c r="D71" s="168"/>
      <c r="E71" s="168"/>
      <c r="F71" s="184" t="s">
        <v>24</v>
      </c>
      <c r="G71" s="185"/>
      <c r="H71" s="185"/>
      <c r="I71" s="186">
        <f>'Rozpočet Pol'!G245</f>
        <v>0</v>
      </c>
      <c r="J71" s="186"/>
    </row>
    <row r="72" spans="1:10" ht="25.5" customHeight="1">
      <c r="A72" s="164"/>
      <c r="B72" s="167" t="s">
        <v>96</v>
      </c>
      <c r="C72" s="166" t="s">
        <v>97</v>
      </c>
      <c r="D72" s="168"/>
      <c r="E72" s="168"/>
      <c r="F72" s="184" t="s">
        <v>25</v>
      </c>
      <c r="G72" s="185"/>
      <c r="H72" s="185"/>
      <c r="I72" s="186">
        <f>'Rozpočet Pol'!G248</f>
        <v>0</v>
      </c>
      <c r="J72" s="186"/>
    </row>
    <row r="73" spans="1:10" ht="25.5" customHeight="1">
      <c r="A73" s="164"/>
      <c r="B73" s="178" t="s">
        <v>98</v>
      </c>
      <c r="C73" s="179" t="s">
        <v>26</v>
      </c>
      <c r="D73" s="180"/>
      <c r="E73" s="180"/>
      <c r="F73" s="187" t="s">
        <v>98</v>
      </c>
      <c r="G73" s="188"/>
      <c r="H73" s="188"/>
      <c r="I73" s="189">
        <f>'Rozpočet Pol'!G252</f>
        <v>0</v>
      </c>
      <c r="J73" s="189"/>
    </row>
    <row r="74" spans="1:10" ht="25.5" customHeight="1">
      <c r="A74" s="165"/>
      <c r="B74" s="171" t="s">
        <v>1</v>
      </c>
      <c r="C74" s="171"/>
      <c r="D74" s="172"/>
      <c r="E74" s="172"/>
      <c r="F74" s="190"/>
      <c r="G74" s="191"/>
      <c r="H74" s="191"/>
      <c r="I74" s="192">
        <f>SUM(I52:I73)</f>
        <v>0</v>
      </c>
      <c r="J74" s="192"/>
    </row>
    <row r="75" spans="1:10">
      <c r="F75" s="193"/>
      <c r="G75" s="129"/>
      <c r="H75" s="193"/>
      <c r="I75" s="129"/>
      <c r="J75" s="129"/>
    </row>
    <row r="76" spans="1:10">
      <c r="F76" s="193"/>
      <c r="G76" s="129"/>
      <c r="H76" s="193"/>
      <c r="I76" s="129"/>
      <c r="J76" s="129"/>
    </row>
    <row r="77" spans="1:10">
      <c r="F77" s="193"/>
      <c r="G77" s="129"/>
      <c r="H77" s="193"/>
      <c r="I77" s="129"/>
      <c r="J7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9">
    <mergeCell ref="I72:J72"/>
    <mergeCell ref="C72:E72"/>
    <mergeCell ref="I73:J73"/>
    <mergeCell ref="C73:E73"/>
    <mergeCell ref="I74:J74"/>
    <mergeCell ref="I69:J69"/>
    <mergeCell ref="C69:E69"/>
    <mergeCell ref="I70:J70"/>
    <mergeCell ref="C70:E70"/>
    <mergeCell ref="I71:J71"/>
    <mergeCell ref="C71:E71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B46:J46"/>
    <mergeCell ref="I51:J51"/>
    <mergeCell ref="I52:J52"/>
    <mergeCell ref="C52:E52"/>
    <mergeCell ref="I53:J53"/>
    <mergeCell ref="C53:E53"/>
    <mergeCell ref="D3:J3"/>
    <mergeCell ref="C39:E39"/>
    <mergeCell ref="B40:E40"/>
    <mergeCell ref="B43:J43"/>
    <mergeCell ref="B44:J44"/>
    <mergeCell ref="B45:J45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>
      <c r="A4" s="77" t="s">
        <v>8</v>
      </c>
      <c r="B4" s="76"/>
      <c r="C4" s="102"/>
      <c r="D4" s="102"/>
      <c r="E4" s="102"/>
      <c r="F4" s="102"/>
      <c r="G4" s="10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68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196" t="s">
        <v>6</v>
      </c>
      <c r="B1" s="196"/>
      <c r="C1" s="196"/>
      <c r="D1" s="196"/>
      <c r="E1" s="196"/>
      <c r="F1" s="196"/>
      <c r="G1" s="196"/>
      <c r="AE1" t="s">
        <v>101</v>
      </c>
    </row>
    <row r="2" spans="1:60" ht="24.95" customHeight="1">
      <c r="A2" s="203" t="s">
        <v>100</v>
      </c>
      <c r="B2" s="197"/>
      <c r="C2" s="198" t="s">
        <v>45</v>
      </c>
      <c r="D2" s="199"/>
      <c r="E2" s="199"/>
      <c r="F2" s="199"/>
      <c r="G2" s="205"/>
      <c r="AE2" t="s">
        <v>102</v>
      </c>
    </row>
    <row r="3" spans="1:60" ht="24.95" hidden="1" customHeight="1">
      <c r="A3" s="204" t="s">
        <v>7</v>
      </c>
      <c r="B3" s="202"/>
      <c r="C3" s="200"/>
      <c r="D3" s="201"/>
      <c r="E3" s="201"/>
      <c r="F3" s="201"/>
      <c r="G3" s="206"/>
      <c r="AE3" t="s">
        <v>103</v>
      </c>
    </row>
    <row r="4" spans="1:60" ht="24.95" hidden="1" customHeight="1">
      <c r="A4" s="204" t="s">
        <v>8</v>
      </c>
      <c r="B4" s="202"/>
      <c r="C4" s="200"/>
      <c r="D4" s="201"/>
      <c r="E4" s="201"/>
      <c r="F4" s="201"/>
      <c r="G4" s="206"/>
      <c r="AE4" t="s">
        <v>104</v>
      </c>
    </row>
    <row r="5" spans="1:60" hidden="1">
      <c r="A5" s="207" t="s">
        <v>105</v>
      </c>
      <c r="B5" s="208"/>
      <c r="C5" s="209"/>
      <c r="D5" s="210"/>
      <c r="E5" s="210"/>
      <c r="F5" s="210"/>
      <c r="G5" s="211"/>
      <c r="AE5" t="s">
        <v>106</v>
      </c>
    </row>
    <row r="7" spans="1:60" ht="38.25">
      <c r="A7" s="216" t="s">
        <v>107</v>
      </c>
      <c r="B7" s="217" t="s">
        <v>108</v>
      </c>
      <c r="C7" s="217" t="s">
        <v>109</v>
      </c>
      <c r="D7" s="216" t="s">
        <v>110</v>
      </c>
      <c r="E7" s="216" t="s">
        <v>111</v>
      </c>
      <c r="F7" s="212" t="s">
        <v>112</v>
      </c>
      <c r="G7" s="235" t="s">
        <v>28</v>
      </c>
      <c r="H7" s="236" t="s">
        <v>29</v>
      </c>
      <c r="I7" s="236" t="s">
        <v>113</v>
      </c>
      <c r="J7" s="236" t="s">
        <v>30</v>
      </c>
      <c r="K7" s="236" t="s">
        <v>114</v>
      </c>
      <c r="L7" s="236" t="s">
        <v>115</v>
      </c>
      <c r="M7" s="236" t="s">
        <v>116</v>
      </c>
      <c r="N7" s="236" t="s">
        <v>117</v>
      </c>
      <c r="O7" s="236" t="s">
        <v>118</v>
      </c>
      <c r="P7" s="236" t="s">
        <v>119</v>
      </c>
      <c r="Q7" s="236" t="s">
        <v>120</v>
      </c>
      <c r="R7" s="236" t="s">
        <v>121</v>
      </c>
      <c r="S7" s="236" t="s">
        <v>122</v>
      </c>
      <c r="T7" s="236" t="s">
        <v>123</v>
      </c>
      <c r="U7" s="219" t="s">
        <v>124</v>
      </c>
    </row>
    <row r="8" spans="1:60">
      <c r="A8" s="237" t="s">
        <v>125</v>
      </c>
      <c r="B8" s="238" t="s">
        <v>56</v>
      </c>
      <c r="C8" s="239" t="s">
        <v>57</v>
      </c>
      <c r="D8" s="240"/>
      <c r="E8" s="241"/>
      <c r="F8" s="242"/>
      <c r="G8" s="242">
        <f>SUMIF(AE9:AE10,"&lt;&gt;NOR",G9:G10)</f>
        <v>0</v>
      </c>
      <c r="H8" s="242"/>
      <c r="I8" s="242">
        <f>SUM(I9:I10)</f>
        <v>0</v>
      </c>
      <c r="J8" s="242"/>
      <c r="K8" s="242">
        <f>SUM(K9:K10)</f>
        <v>0</v>
      </c>
      <c r="L8" s="242"/>
      <c r="M8" s="242">
        <f>SUM(M9:M10)</f>
        <v>0</v>
      </c>
      <c r="N8" s="218"/>
      <c r="O8" s="218">
        <f>SUM(O9:O10)</f>
        <v>0</v>
      </c>
      <c r="P8" s="218"/>
      <c r="Q8" s="218">
        <f>SUM(Q9:Q10)</f>
        <v>0</v>
      </c>
      <c r="R8" s="218"/>
      <c r="S8" s="218"/>
      <c r="T8" s="237"/>
      <c r="U8" s="218">
        <f>SUM(U9:U10)</f>
        <v>0</v>
      </c>
      <c r="AE8" t="s">
        <v>126</v>
      </c>
    </row>
    <row r="9" spans="1:60" outlineLevel="1">
      <c r="A9" s="214">
        <v>1</v>
      </c>
      <c r="B9" s="220" t="s">
        <v>127</v>
      </c>
      <c r="C9" s="265" t="s">
        <v>128</v>
      </c>
      <c r="D9" s="222" t="s">
        <v>129</v>
      </c>
      <c r="E9" s="229">
        <v>1</v>
      </c>
      <c r="F9" s="232">
        <f>H9+J9</f>
        <v>0</v>
      </c>
      <c r="G9" s="233">
        <f>ROUND(E9*F9,2)</f>
        <v>0</v>
      </c>
      <c r="H9" s="233"/>
      <c r="I9" s="233">
        <f>ROUND(E9*H9,2)</f>
        <v>0</v>
      </c>
      <c r="J9" s="233"/>
      <c r="K9" s="233">
        <f>ROUND(E9*J9,2)</f>
        <v>0</v>
      </c>
      <c r="L9" s="233">
        <v>12</v>
      </c>
      <c r="M9" s="233">
        <f>G9*(1+L9/100)</f>
        <v>0</v>
      </c>
      <c r="N9" s="223">
        <v>0</v>
      </c>
      <c r="O9" s="223">
        <f>ROUND(E9*N9,5)</f>
        <v>0</v>
      </c>
      <c r="P9" s="223">
        <v>0</v>
      </c>
      <c r="Q9" s="223">
        <f>ROUND(E9*P9,5)</f>
        <v>0</v>
      </c>
      <c r="R9" s="223"/>
      <c r="S9" s="223"/>
      <c r="T9" s="224">
        <v>0</v>
      </c>
      <c r="U9" s="223">
        <f>ROUND(E9*T9,2)</f>
        <v>0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130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>
      <c r="A10" s="214"/>
      <c r="B10" s="220"/>
      <c r="C10" s="266" t="s">
        <v>131</v>
      </c>
      <c r="D10" s="225"/>
      <c r="E10" s="230">
        <v>1</v>
      </c>
      <c r="F10" s="233"/>
      <c r="G10" s="233"/>
      <c r="H10" s="233"/>
      <c r="I10" s="233"/>
      <c r="J10" s="233"/>
      <c r="K10" s="233"/>
      <c r="L10" s="233"/>
      <c r="M10" s="233"/>
      <c r="N10" s="223"/>
      <c r="O10" s="223"/>
      <c r="P10" s="223"/>
      <c r="Q10" s="223"/>
      <c r="R10" s="223"/>
      <c r="S10" s="223"/>
      <c r="T10" s="224"/>
      <c r="U10" s="223"/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132</v>
      </c>
      <c r="AF10" s="213">
        <v>0</v>
      </c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>
      <c r="A11" s="215" t="s">
        <v>125</v>
      </c>
      <c r="B11" s="221" t="s">
        <v>58</v>
      </c>
      <c r="C11" s="267" t="s">
        <v>59</v>
      </c>
      <c r="D11" s="226"/>
      <c r="E11" s="231"/>
      <c r="F11" s="234"/>
      <c r="G11" s="234">
        <f>SUMIF(AE12:AE13,"&lt;&gt;NOR",G12:G13)</f>
        <v>0</v>
      </c>
      <c r="H11" s="234"/>
      <c r="I11" s="234">
        <f>SUM(I12:I13)</f>
        <v>0</v>
      </c>
      <c r="J11" s="234"/>
      <c r="K11" s="234">
        <f>SUM(K12:K13)</f>
        <v>0</v>
      </c>
      <c r="L11" s="234"/>
      <c r="M11" s="234">
        <f>SUM(M12:M13)</f>
        <v>0</v>
      </c>
      <c r="N11" s="227"/>
      <c r="O11" s="227">
        <f>SUM(O12:O13)</f>
        <v>0.2329</v>
      </c>
      <c r="P11" s="227"/>
      <c r="Q11" s="227">
        <f>SUM(Q12:Q13)</f>
        <v>0</v>
      </c>
      <c r="R11" s="227"/>
      <c r="S11" s="227"/>
      <c r="T11" s="228"/>
      <c r="U11" s="227">
        <f>SUM(U12:U13)</f>
        <v>2.14</v>
      </c>
      <c r="AE11" t="s">
        <v>126</v>
      </c>
    </row>
    <row r="12" spans="1:60" ht="22.5" outlineLevel="1">
      <c r="A12" s="214">
        <v>2</v>
      </c>
      <c r="B12" s="220" t="s">
        <v>133</v>
      </c>
      <c r="C12" s="265" t="s">
        <v>134</v>
      </c>
      <c r="D12" s="222" t="s">
        <v>135</v>
      </c>
      <c r="E12" s="229">
        <v>6.8</v>
      </c>
      <c r="F12" s="232">
        <f>H12+J12</f>
        <v>0</v>
      </c>
      <c r="G12" s="233">
        <f>ROUND(E12*F12,2)</f>
        <v>0</v>
      </c>
      <c r="H12" s="233"/>
      <c r="I12" s="233">
        <f>ROUND(E12*H12,2)</f>
        <v>0</v>
      </c>
      <c r="J12" s="233"/>
      <c r="K12" s="233">
        <f>ROUND(E12*J12,2)</f>
        <v>0</v>
      </c>
      <c r="L12" s="233">
        <v>12</v>
      </c>
      <c r="M12" s="233">
        <f>G12*(1+L12/100)</f>
        <v>0</v>
      </c>
      <c r="N12" s="223">
        <v>3.4250000000000003E-2</v>
      </c>
      <c r="O12" s="223">
        <f>ROUND(E12*N12,5)</f>
        <v>0.2329</v>
      </c>
      <c r="P12" s="223">
        <v>0</v>
      </c>
      <c r="Q12" s="223">
        <f>ROUND(E12*P12,5)</f>
        <v>0</v>
      </c>
      <c r="R12" s="223"/>
      <c r="S12" s="223"/>
      <c r="T12" s="224">
        <v>0.315</v>
      </c>
      <c r="U12" s="223">
        <f>ROUND(E12*T12,2)</f>
        <v>2.14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130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>
      <c r="A13" s="214"/>
      <c r="B13" s="220"/>
      <c r="C13" s="266" t="s">
        <v>136</v>
      </c>
      <c r="D13" s="225"/>
      <c r="E13" s="230">
        <v>6.8</v>
      </c>
      <c r="F13" s="233"/>
      <c r="G13" s="233"/>
      <c r="H13" s="233"/>
      <c r="I13" s="233"/>
      <c r="J13" s="233"/>
      <c r="K13" s="233"/>
      <c r="L13" s="233"/>
      <c r="M13" s="233"/>
      <c r="N13" s="223"/>
      <c r="O13" s="223"/>
      <c r="P13" s="223"/>
      <c r="Q13" s="223"/>
      <c r="R13" s="223"/>
      <c r="S13" s="223"/>
      <c r="T13" s="224"/>
      <c r="U13" s="223"/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132</v>
      </c>
      <c r="AF13" s="213">
        <v>0</v>
      </c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>
      <c r="A14" s="215" t="s">
        <v>125</v>
      </c>
      <c r="B14" s="221" t="s">
        <v>60</v>
      </c>
      <c r="C14" s="267" t="s">
        <v>61</v>
      </c>
      <c r="D14" s="226"/>
      <c r="E14" s="231"/>
      <c r="F14" s="234"/>
      <c r="G14" s="234">
        <f>SUMIF(AE15:AE16,"&lt;&gt;NOR",G15:G16)</f>
        <v>0</v>
      </c>
      <c r="H14" s="234"/>
      <c r="I14" s="234">
        <f>SUM(I15:I16)</f>
        <v>0</v>
      </c>
      <c r="J14" s="234"/>
      <c r="K14" s="234">
        <f>SUM(K15:K16)</f>
        <v>0</v>
      </c>
      <c r="L14" s="234"/>
      <c r="M14" s="234">
        <f>SUM(M15:M16)</f>
        <v>0</v>
      </c>
      <c r="N14" s="227"/>
      <c r="O14" s="227">
        <f>SUM(O15:O16)</f>
        <v>0.10406</v>
      </c>
      <c r="P14" s="227"/>
      <c r="Q14" s="227">
        <f>SUM(Q15:Q16)</f>
        <v>0</v>
      </c>
      <c r="R14" s="227"/>
      <c r="S14" s="227"/>
      <c r="T14" s="228"/>
      <c r="U14" s="227">
        <f>SUM(U15:U16)</f>
        <v>15.48</v>
      </c>
      <c r="AE14" t="s">
        <v>126</v>
      </c>
    </row>
    <row r="15" spans="1:60" outlineLevel="1">
      <c r="A15" s="214">
        <v>3</v>
      </c>
      <c r="B15" s="220" t="s">
        <v>137</v>
      </c>
      <c r="C15" s="265" t="s">
        <v>138</v>
      </c>
      <c r="D15" s="222" t="s">
        <v>135</v>
      </c>
      <c r="E15" s="229">
        <v>86</v>
      </c>
      <c r="F15" s="232">
        <f>H15+J15</f>
        <v>0</v>
      </c>
      <c r="G15" s="233">
        <f>ROUND(E15*F15,2)</f>
        <v>0</v>
      </c>
      <c r="H15" s="233"/>
      <c r="I15" s="233">
        <f>ROUND(E15*H15,2)</f>
        <v>0</v>
      </c>
      <c r="J15" s="233"/>
      <c r="K15" s="233">
        <f>ROUND(E15*J15,2)</f>
        <v>0</v>
      </c>
      <c r="L15" s="233">
        <v>12</v>
      </c>
      <c r="M15" s="233">
        <f>G15*(1+L15/100)</f>
        <v>0</v>
      </c>
      <c r="N15" s="223">
        <v>1.2099999999999999E-3</v>
      </c>
      <c r="O15" s="223">
        <f>ROUND(E15*N15,5)</f>
        <v>0.10406</v>
      </c>
      <c r="P15" s="223">
        <v>0</v>
      </c>
      <c r="Q15" s="223">
        <f>ROUND(E15*P15,5)</f>
        <v>0</v>
      </c>
      <c r="R15" s="223"/>
      <c r="S15" s="223"/>
      <c r="T15" s="224">
        <v>0.18</v>
      </c>
      <c r="U15" s="223">
        <f>ROUND(E15*T15,2)</f>
        <v>15.48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130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>
      <c r="A16" s="214"/>
      <c r="B16" s="220"/>
      <c r="C16" s="266" t="s">
        <v>139</v>
      </c>
      <c r="D16" s="225"/>
      <c r="E16" s="230">
        <v>86</v>
      </c>
      <c r="F16" s="233"/>
      <c r="G16" s="233"/>
      <c r="H16" s="233"/>
      <c r="I16" s="233"/>
      <c r="J16" s="233"/>
      <c r="K16" s="233"/>
      <c r="L16" s="233"/>
      <c r="M16" s="233"/>
      <c r="N16" s="223"/>
      <c r="O16" s="223"/>
      <c r="P16" s="223"/>
      <c r="Q16" s="223"/>
      <c r="R16" s="223"/>
      <c r="S16" s="223"/>
      <c r="T16" s="224"/>
      <c r="U16" s="223"/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132</v>
      </c>
      <c r="AF16" s="213">
        <v>0</v>
      </c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>
      <c r="A17" s="215" t="s">
        <v>125</v>
      </c>
      <c r="B17" s="221" t="s">
        <v>62</v>
      </c>
      <c r="C17" s="267" t="s">
        <v>63</v>
      </c>
      <c r="D17" s="226"/>
      <c r="E17" s="231"/>
      <c r="F17" s="234"/>
      <c r="G17" s="234">
        <f>SUMIF(AE18:AE23,"&lt;&gt;NOR",G18:G23)</f>
        <v>0</v>
      </c>
      <c r="H17" s="234"/>
      <c r="I17" s="234">
        <f>SUM(I18:I23)</f>
        <v>0</v>
      </c>
      <c r="J17" s="234"/>
      <c r="K17" s="234">
        <f>SUM(K18:K23)</f>
        <v>0</v>
      </c>
      <c r="L17" s="234"/>
      <c r="M17" s="234">
        <f>SUM(M18:M23)</f>
        <v>0</v>
      </c>
      <c r="N17" s="227"/>
      <c r="O17" s="227">
        <f>SUM(O18:O23)</f>
        <v>0.21790000000000001</v>
      </c>
      <c r="P17" s="227"/>
      <c r="Q17" s="227">
        <f>SUM(Q18:Q23)</f>
        <v>0</v>
      </c>
      <c r="R17" s="227"/>
      <c r="S17" s="227"/>
      <c r="T17" s="228"/>
      <c r="U17" s="227">
        <f>SUM(U18:U23)</f>
        <v>32.81</v>
      </c>
      <c r="AE17" t="s">
        <v>126</v>
      </c>
    </row>
    <row r="18" spans="1:60" outlineLevel="1">
      <c r="A18" s="214">
        <v>4</v>
      </c>
      <c r="B18" s="220" t="s">
        <v>140</v>
      </c>
      <c r="C18" s="265" t="s">
        <v>141</v>
      </c>
      <c r="D18" s="222" t="s">
        <v>135</v>
      </c>
      <c r="E18" s="229">
        <v>86</v>
      </c>
      <c r="F18" s="232">
        <f>H18+J18</f>
        <v>0</v>
      </c>
      <c r="G18" s="233">
        <f>ROUND(E18*F18,2)</f>
        <v>0</v>
      </c>
      <c r="H18" s="233"/>
      <c r="I18" s="233">
        <f>ROUND(E18*H18,2)</f>
        <v>0</v>
      </c>
      <c r="J18" s="233"/>
      <c r="K18" s="233">
        <f>ROUND(E18*J18,2)</f>
        <v>0</v>
      </c>
      <c r="L18" s="233">
        <v>12</v>
      </c>
      <c r="M18" s="233">
        <f>G18*(1+L18/100)</f>
        <v>0</v>
      </c>
      <c r="N18" s="223">
        <v>2.0500000000000002E-3</v>
      </c>
      <c r="O18" s="223">
        <f>ROUND(E18*N18,5)</f>
        <v>0.17630000000000001</v>
      </c>
      <c r="P18" s="223">
        <v>0</v>
      </c>
      <c r="Q18" s="223">
        <f>ROUND(E18*P18,5)</f>
        <v>0</v>
      </c>
      <c r="R18" s="223"/>
      <c r="S18" s="223"/>
      <c r="T18" s="224">
        <v>0.31</v>
      </c>
      <c r="U18" s="223">
        <f>ROUND(E18*T18,2)</f>
        <v>26.66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130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>
      <c r="A19" s="214"/>
      <c r="B19" s="220"/>
      <c r="C19" s="266" t="s">
        <v>139</v>
      </c>
      <c r="D19" s="225"/>
      <c r="E19" s="230">
        <v>86</v>
      </c>
      <c r="F19" s="233"/>
      <c r="G19" s="233"/>
      <c r="H19" s="233"/>
      <c r="I19" s="233"/>
      <c r="J19" s="233"/>
      <c r="K19" s="233"/>
      <c r="L19" s="233"/>
      <c r="M19" s="233"/>
      <c r="N19" s="223"/>
      <c r="O19" s="223"/>
      <c r="P19" s="223"/>
      <c r="Q19" s="223"/>
      <c r="R19" s="223"/>
      <c r="S19" s="223"/>
      <c r="T19" s="224"/>
      <c r="U19" s="223"/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132</v>
      </c>
      <c r="AF19" s="213">
        <v>0</v>
      </c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1">
      <c r="A20" s="214">
        <v>5</v>
      </c>
      <c r="B20" s="220" t="s">
        <v>142</v>
      </c>
      <c r="C20" s="265" t="s">
        <v>143</v>
      </c>
      <c r="D20" s="222" t="s">
        <v>144</v>
      </c>
      <c r="E20" s="229">
        <v>1</v>
      </c>
      <c r="F20" s="232">
        <f>H20+J20</f>
        <v>0</v>
      </c>
      <c r="G20" s="233">
        <f>ROUND(E20*F20,2)</f>
        <v>0</v>
      </c>
      <c r="H20" s="233"/>
      <c r="I20" s="233">
        <f>ROUND(E20*H20,2)</f>
        <v>0</v>
      </c>
      <c r="J20" s="233"/>
      <c r="K20" s="233">
        <f>ROUND(E20*J20,2)</f>
        <v>0</v>
      </c>
      <c r="L20" s="233">
        <v>12</v>
      </c>
      <c r="M20" s="233">
        <f>G20*(1+L20/100)</f>
        <v>0</v>
      </c>
      <c r="N20" s="223">
        <v>0</v>
      </c>
      <c r="O20" s="223">
        <f>ROUND(E20*N20,5)</f>
        <v>0</v>
      </c>
      <c r="P20" s="223">
        <v>0</v>
      </c>
      <c r="Q20" s="223">
        <f>ROUND(E20*P20,5)</f>
        <v>0</v>
      </c>
      <c r="R20" s="223"/>
      <c r="S20" s="223"/>
      <c r="T20" s="224">
        <v>0</v>
      </c>
      <c r="U20" s="223">
        <f>ROUND(E20*T20,2)</f>
        <v>0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130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>
      <c r="A21" s="214"/>
      <c r="B21" s="220"/>
      <c r="C21" s="266" t="s">
        <v>131</v>
      </c>
      <c r="D21" s="225"/>
      <c r="E21" s="230">
        <v>1</v>
      </c>
      <c r="F21" s="233"/>
      <c r="G21" s="233"/>
      <c r="H21" s="233"/>
      <c r="I21" s="233"/>
      <c r="J21" s="233"/>
      <c r="K21" s="233"/>
      <c r="L21" s="233"/>
      <c r="M21" s="233"/>
      <c r="N21" s="223"/>
      <c r="O21" s="223"/>
      <c r="P21" s="223"/>
      <c r="Q21" s="223"/>
      <c r="R21" s="223"/>
      <c r="S21" s="223"/>
      <c r="T21" s="224"/>
      <c r="U21" s="223"/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132</v>
      </c>
      <c r="AF21" s="213">
        <v>0</v>
      </c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>
      <c r="A22" s="214">
        <v>6</v>
      </c>
      <c r="B22" s="220" t="s">
        <v>145</v>
      </c>
      <c r="C22" s="265" t="s">
        <v>146</v>
      </c>
      <c r="D22" s="222" t="s">
        <v>147</v>
      </c>
      <c r="E22" s="229">
        <v>5</v>
      </c>
      <c r="F22" s="232">
        <f>H22+J22</f>
        <v>0</v>
      </c>
      <c r="G22" s="233">
        <f>ROUND(E22*F22,2)</f>
        <v>0</v>
      </c>
      <c r="H22" s="233"/>
      <c r="I22" s="233">
        <f>ROUND(E22*H22,2)</f>
        <v>0</v>
      </c>
      <c r="J22" s="233"/>
      <c r="K22" s="233">
        <f>ROUND(E22*J22,2)</f>
        <v>0</v>
      </c>
      <c r="L22" s="233">
        <v>12</v>
      </c>
      <c r="M22" s="233">
        <f>G22*(1+L22/100)</f>
        <v>0</v>
      </c>
      <c r="N22" s="223">
        <v>8.3199999999999993E-3</v>
      </c>
      <c r="O22" s="223">
        <f>ROUND(E22*N22,5)</f>
        <v>4.1599999999999998E-2</v>
      </c>
      <c r="P22" s="223">
        <v>0</v>
      </c>
      <c r="Q22" s="223">
        <f>ROUND(E22*P22,5)</f>
        <v>0</v>
      </c>
      <c r="R22" s="223"/>
      <c r="S22" s="223"/>
      <c r="T22" s="224">
        <v>1.23</v>
      </c>
      <c r="U22" s="223">
        <f>ROUND(E22*T22,2)</f>
        <v>6.15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130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>
      <c r="A23" s="214"/>
      <c r="B23" s="220"/>
      <c r="C23" s="266" t="s">
        <v>148</v>
      </c>
      <c r="D23" s="225"/>
      <c r="E23" s="230">
        <v>5</v>
      </c>
      <c r="F23" s="233"/>
      <c r="G23" s="233"/>
      <c r="H23" s="233"/>
      <c r="I23" s="233"/>
      <c r="J23" s="233"/>
      <c r="K23" s="233"/>
      <c r="L23" s="233"/>
      <c r="M23" s="233"/>
      <c r="N23" s="223"/>
      <c r="O23" s="223"/>
      <c r="P23" s="223"/>
      <c r="Q23" s="223"/>
      <c r="R23" s="223"/>
      <c r="S23" s="223"/>
      <c r="T23" s="224"/>
      <c r="U23" s="223"/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132</v>
      </c>
      <c r="AF23" s="213">
        <v>0</v>
      </c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>
      <c r="A24" s="215" t="s">
        <v>125</v>
      </c>
      <c r="B24" s="221" t="s">
        <v>64</v>
      </c>
      <c r="C24" s="267" t="s">
        <v>65</v>
      </c>
      <c r="D24" s="226"/>
      <c r="E24" s="231"/>
      <c r="F24" s="234"/>
      <c r="G24" s="234">
        <f>SUMIF(AE25:AE37,"&lt;&gt;NOR",G25:G37)</f>
        <v>0</v>
      </c>
      <c r="H24" s="234"/>
      <c r="I24" s="234">
        <f>SUM(I25:I37)</f>
        <v>0</v>
      </c>
      <c r="J24" s="234"/>
      <c r="K24" s="234">
        <f>SUM(K25:K37)</f>
        <v>0</v>
      </c>
      <c r="L24" s="234"/>
      <c r="M24" s="234">
        <f>SUM(M25:M37)</f>
        <v>0</v>
      </c>
      <c r="N24" s="227"/>
      <c r="O24" s="227">
        <f>SUM(O25:O37)</f>
        <v>2.911E-2</v>
      </c>
      <c r="P24" s="227"/>
      <c r="Q24" s="227">
        <f>SUM(Q25:Q37)</f>
        <v>2.4658199999999999</v>
      </c>
      <c r="R24" s="227"/>
      <c r="S24" s="227"/>
      <c r="T24" s="228"/>
      <c r="U24" s="227">
        <f>SUM(U25:U37)</f>
        <v>67.98</v>
      </c>
      <c r="AE24" t="s">
        <v>126</v>
      </c>
    </row>
    <row r="25" spans="1:60" outlineLevel="1">
      <c r="A25" s="214">
        <v>7</v>
      </c>
      <c r="B25" s="220" t="s">
        <v>149</v>
      </c>
      <c r="C25" s="265" t="s">
        <v>150</v>
      </c>
      <c r="D25" s="222" t="s">
        <v>135</v>
      </c>
      <c r="E25" s="229">
        <v>4.0999999999999996</v>
      </c>
      <c r="F25" s="232">
        <f>H25+J25</f>
        <v>0</v>
      </c>
      <c r="G25" s="233">
        <f>ROUND(E25*F25,2)</f>
        <v>0</v>
      </c>
      <c r="H25" s="233"/>
      <c r="I25" s="233">
        <f>ROUND(E25*H25,2)</f>
        <v>0</v>
      </c>
      <c r="J25" s="233"/>
      <c r="K25" s="233">
        <f>ROUND(E25*J25,2)</f>
        <v>0</v>
      </c>
      <c r="L25" s="233">
        <v>12</v>
      </c>
      <c r="M25" s="233">
        <f>G25*(1+L25/100)</f>
        <v>0</v>
      </c>
      <c r="N25" s="223">
        <v>0</v>
      </c>
      <c r="O25" s="223">
        <f>ROUND(E25*N25,5)</f>
        <v>0</v>
      </c>
      <c r="P25" s="223">
        <v>8.6999999999999994E-2</v>
      </c>
      <c r="Q25" s="223">
        <f>ROUND(E25*P25,5)</f>
        <v>0.35670000000000002</v>
      </c>
      <c r="R25" s="223"/>
      <c r="S25" s="223"/>
      <c r="T25" s="224">
        <v>0.50129000000000001</v>
      </c>
      <c r="U25" s="223">
        <f>ROUND(E25*T25,2)</f>
        <v>2.06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130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>
      <c r="A26" s="214"/>
      <c r="B26" s="220"/>
      <c r="C26" s="266" t="s">
        <v>151</v>
      </c>
      <c r="D26" s="225"/>
      <c r="E26" s="230">
        <v>4.0999999999999996</v>
      </c>
      <c r="F26" s="233"/>
      <c r="G26" s="233"/>
      <c r="H26" s="233"/>
      <c r="I26" s="233"/>
      <c r="J26" s="233"/>
      <c r="K26" s="233"/>
      <c r="L26" s="233"/>
      <c r="M26" s="233"/>
      <c r="N26" s="223"/>
      <c r="O26" s="223"/>
      <c r="P26" s="223"/>
      <c r="Q26" s="223"/>
      <c r="R26" s="223"/>
      <c r="S26" s="223"/>
      <c r="T26" s="224"/>
      <c r="U26" s="223"/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132</v>
      </c>
      <c r="AF26" s="213">
        <v>0</v>
      </c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>
      <c r="A27" s="214">
        <v>8</v>
      </c>
      <c r="B27" s="220" t="s">
        <v>152</v>
      </c>
      <c r="C27" s="265" t="s">
        <v>153</v>
      </c>
      <c r="D27" s="222" t="s">
        <v>147</v>
      </c>
      <c r="E27" s="229">
        <v>7.38</v>
      </c>
      <c r="F27" s="232">
        <f>H27+J27</f>
        <v>0</v>
      </c>
      <c r="G27" s="233">
        <f>ROUND(E27*F27,2)</f>
        <v>0</v>
      </c>
      <c r="H27" s="233"/>
      <c r="I27" s="233">
        <f>ROUND(E27*H27,2)</f>
        <v>0</v>
      </c>
      <c r="J27" s="233"/>
      <c r="K27" s="233">
        <f>ROUND(E27*J27,2)</f>
        <v>0</v>
      </c>
      <c r="L27" s="233">
        <v>12</v>
      </c>
      <c r="M27" s="233">
        <f>G27*(1+L27/100)</f>
        <v>0</v>
      </c>
      <c r="N27" s="223">
        <v>0</v>
      </c>
      <c r="O27" s="223">
        <f>ROUND(E27*N27,5)</f>
        <v>0</v>
      </c>
      <c r="P27" s="223">
        <v>4.0000000000000002E-4</v>
      </c>
      <c r="Q27" s="223">
        <f>ROUND(E27*P27,5)</f>
        <v>2.9499999999999999E-3</v>
      </c>
      <c r="R27" s="223"/>
      <c r="S27" s="223"/>
      <c r="T27" s="224">
        <v>7.0000000000000007E-2</v>
      </c>
      <c r="U27" s="223">
        <f>ROUND(E27*T27,2)</f>
        <v>0.52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130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>
      <c r="A28" s="214"/>
      <c r="B28" s="220"/>
      <c r="C28" s="266" t="s">
        <v>154</v>
      </c>
      <c r="D28" s="225"/>
      <c r="E28" s="230">
        <v>7.38</v>
      </c>
      <c r="F28" s="233"/>
      <c r="G28" s="233"/>
      <c r="H28" s="233"/>
      <c r="I28" s="233"/>
      <c r="J28" s="233"/>
      <c r="K28" s="233"/>
      <c r="L28" s="233"/>
      <c r="M28" s="233"/>
      <c r="N28" s="223"/>
      <c r="O28" s="223"/>
      <c r="P28" s="223"/>
      <c r="Q28" s="223"/>
      <c r="R28" s="223"/>
      <c r="S28" s="223"/>
      <c r="T28" s="224"/>
      <c r="U28" s="223"/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132</v>
      </c>
      <c r="AF28" s="213">
        <v>0</v>
      </c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>
      <c r="A29" s="214">
        <v>9</v>
      </c>
      <c r="B29" s="220" t="s">
        <v>155</v>
      </c>
      <c r="C29" s="265" t="s">
        <v>156</v>
      </c>
      <c r="D29" s="222" t="s">
        <v>135</v>
      </c>
      <c r="E29" s="229">
        <v>4.2</v>
      </c>
      <c r="F29" s="232">
        <f>H29+J29</f>
        <v>0</v>
      </c>
      <c r="G29" s="233">
        <f>ROUND(E29*F29,2)</f>
        <v>0</v>
      </c>
      <c r="H29" s="233"/>
      <c r="I29" s="233">
        <f>ROUND(E29*H29,2)</f>
        <v>0</v>
      </c>
      <c r="J29" s="233"/>
      <c r="K29" s="233">
        <f>ROUND(E29*J29,2)</f>
        <v>0</v>
      </c>
      <c r="L29" s="233">
        <v>12</v>
      </c>
      <c r="M29" s="233">
        <f>G29*(1+L29/100)</f>
        <v>0</v>
      </c>
      <c r="N29" s="223">
        <v>0</v>
      </c>
      <c r="O29" s="223">
        <f>ROUND(E29*N29,5)</f>
        <v>0</v>
      </c>
      <c r="P29" s="223">
        <v>6.8000000000000005E-2</v>
      </c>
      <c r="Q29" s="223">
        <f>ROUND(E29*P29,5)</f>
        <v>0.28560000000000002</v>
      </c>
      <c r="R29" s="223"/>
      <c r="S29" s="223"/>
      <c r="T29" s="224">
        <v>0.66937999999999998</v>
      </c>
      <c r="U29" s="223">
        <f>ROUND(E29*T29,2)</f>
        <v>2.81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130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>
      <c r="A30" s="214"/>
      <c r="B30" s="220"/>
      <c r="C30" s="266" t="s">
        <v>157</v>
      </c>
      <c r="D30" s="225"/>
      <c r="E30" s="230">
        <v>4.2</v>
      </c>
      <c r="F30" s="233"/>
      <c r="G30" s="233"/>
      <c r="H30" s="233"/>
      <c r="I30" s="233"/>
      <c r="J30" s="233"/>
      <c r="K30" s="233"/>
      <c r="L30" s="233"/>
      <c r="M30" s="233"/>
      <c r="N30" s="223"/>
      <c r="O30" s="223"/>
      <c r="P30" s="223"/>
      <c r="Q30" s="223"/>
      <c r="R30" s="223"/>
      <c r="S30" s="223"/>
      <c r="T30" s="224"/>
      <c r="U30" s="223"/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132</v>
      </c>
      <c r="AF30" s="213">
        <v>0</v>
      </c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>
      <c r="A31" s="214">
        <v>10</v>
      </c>
      <c r="B31" s="220" t="s">
        <v>158</v>
      </c>
      <c r="C31" s="265" t="s">
        <v>159</v>
      </c>
      <c r="D31" s="222" t="s">
        <v>135</v>
      </c>
      <c r="E31" s="229">
        <v>121.2</v>
      </c>
      <c r="F31" s="232">
        <f>H31+J31</f>
        <v>0</v>
      </c>
      <c r="G31" s="233">
        <f>ROUND(E31*F31,2)</f>
        <v>0</v>
      </c>
      <c r="H31" s="233"/>
      <c r="I31" s="233">
        <f>ROUND(E31*H31,2)</f>
        <v>0</v>
      </c>
      <c r="J31" s="233"/>
      <c r="K31" s="233">
        <f>ROUND(E31*J31,2)</f>
        <v>0</v>
      </c>
      <c r="L31" s="233">
        <v>12</v>
      </c>
      <c r="M31" s="233">
        <f>G31*(1+L31/100)</f>
        <v>0</v>
      </c>
      <c r="N31" s="223">
        <v>0</v>
      </c>
      <c r="O31" s="223">
        <f>ROUND(E31*N31,5)</f>
        <v>0</v>
      </c>
      <c r="P31" s="223">
        <v>1E-3</v>
      </c>
      <c r="Q31" s="223">
        <f>ROUND(E31*P31,5)</f>
        <v>0.1212</v>
      </c>
      <c r="R31" s="223"/>
      <c r="S31" s="223"/>
      <c r="T31" s="224">
        <v>0.29143000000000002</v>
      </c>
      <c r="U31" s="223">
        <f>ROUND(E31*T31,2)</f>
        <v>35.32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130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>
      <c r="A32" s="214"/>
      <c r="B32" s="220"/>
      <c r="C32" s="266" t="s">
        <v>160</v>
      </c>
      <c r="D32" s="225"/>
      <c r="E32" s="230">
        <v>83.5</v>
      </c>
      <c r="F32" s="233"/>
      <c r="G32" s="233"/>
      <c r="H32" s="233"/>
      <c r="I32" s="233"/>
      <c r="J32" s="233"/>
      <c r="K32" s="233"/>
      <c r="L32" s="233"/>
      <c r="M32" s="233"/>
      <c r="N32" s="223"/>
      <c r="O32" s="223"/>
      <c r="P32" s="223"/>
      <c r="Q32" s="223"/>
      <c r="R32" s="223"/>
      <c r="S32" s="223"/>
      <c r="T32" s="224"/>
      <c r="U32" s="223"/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132</v>
      </c>
      <c r="AF32" s="213">
        <v>0</v>
      </c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>
      <c r="A33" s="214"/>
      <c r="B33" s="220"/>
      <c r="C33" s="266" t="s">
        <v>161</v>
      </c>
      <c r="D33" s="225"/>
      <c r="E33" s="230">
        <v>37.700000000000003</v>
      </c>
      <c r="F33" s="233"/>
      <c r="G33" s="233"/>
      <c r="H33" s="233"/>
      <c r="I33" s="233"/>
      <c r="J33" s="233"/>
      <c r="K33" s="233"/>
      <c r="L33" s="233"/>
      <c r="M33" s="233"/>
      <c r="N33" s="223"/>
      <c r="O33" s="223"/>
      <c r="P33" s="223"/>
      <c r="Q33" s="223"/>
      <c r="R33" s="223"/>
      <c r="S33" s="223"/>
      <c r="T33" s="224"/>
      <c r="U33" s="223"/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132</v>
      </c>
      <c r="AF33" s="213">
        <v>0</v>
      </c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>
      <c r="A34" s="214">
        <v>11</v>
      </c>
      <c r="B34" s="220" t="s">
        <v>162</v>
      </c>
      <c r="C34" s="265" t="s">
        <v>163</v>
      </c>
      <c r="D34" s="222" t="s">
        <v>135</v>
      </c>
      <c r="E34" s="229">
        <v>63.634999999999998</v>
      </c>
      <c r="F34" s="232">
        <f>H34+J34</f>
        <v>0</v>
      </c>
      <c r="G34" s="233">
        <f>ROUND(E34*F34,2)</f>
        <v>0</v>
      </c>
      <c r="H34" s="233"/>
      <c r="I34" s="233">
        <f>ROUND(E34*H34,2)</f>
        <v>0</v>
      </c>
      <c r="J34" s="233"/>
      <c r="K34" s="233">
        <f>ROUND(E34*J34,2)</f>
        <v>0</v>
      </c>
      <c r="L34" s="233">
        <v>12</v>
      </c>
      <c r="M34" s="233">
        <f>G34*(1+L34/100)</f>
        <v>0</v>
      </c>
      <c r="N34" s="223">
        <v>3.3E-4</v>
      </c>
      <c r="O34" s="223">
        <f>ROUND(E34*N34,5)</f>
        <v>2.1000000000000001E-2</v>
      </c>
      <c r="P34" s="223">
        <v>2.198E-2</v>
      </c>
      <c r="Q34" s="223">
        <f>ROUND(E34*P34,5)</f>
        <v>1.3987000000000001</v>
      </c>
      <c r="R34" s="223"/>
      <c r="S34" s="223"/>
      <c r="T34" s="224">
        <v>0.32500000000000001</v>
      </c>
      <c r="U34" s="223">
        <f>ROUND(E34*T34,2)</f>
        <v>20.68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130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>
      <c r="A35" s="214"/>
      <c r="B35" s="220"/>
      <c r="C35" s="266" t="s">
        <v>164</v>
      </c>
      <c r="D35" s="225"/>
      <c r="E35" s="230">
        <v>63.634999999999998</v>
      </c>
      <c r="F35" s="233"/>
      <c r="G35" s="233"/>
      <c r="H35" s="233"/>
      <c r="I35" s="233"/>
      <c r="J35" s="233"/>
      <c r="K35" s="233"/>
      <c r="L35" s="233"/>
      <c r="M35" s="233"/>
      <c r="N35" s="223"/>
      <c r="O35" s="223"/>
      <c r="P35" s="223"/>
      <c r="Q35" s="223"/>
      <c r="R35" s="223"/>
      <c r="S35" s="223"/>
      <c r="T35" s="224"/>
      <c r="U35" s="223"/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132</v>
      </c>
      <c r="AF35" s="213">
        <v>0</v>
      </c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>
      <c r="A36" s="214">
        <v>12</v>
      </c>
      <c r="B36" s="220" t="s">
        <v>165</v>
      </c>
      <c r="C36" s="265" t="s">
        <v>166</v>
      </c>
      <c r="D36" s="222" t="s">
        <v>135</v>
      </c>
      <c r="E36" s="229">
        <v>24.585000000000001</v>
      </c>
      <c r="F36" s="232">
        <f>H36+J36</f>
        <v>0</v>
      </c>
      <c r="G36" s="233">
        <f>ROUND(E36*F36,2)</f>
        <v>0</v>
      </c>
      <c r="H36" s="233"/>
      <c r="I36" s="233">
        <f>ROUND(E36*H36,2)</f>
        <v>0</v>
      </c>
      <c r="J36" s="233"/>
      <c r="K36" s="233">
        <f>ROUND(E36*J36,2)</f>
        <v>0</v>
      </c>
      <c r="L36" s="233">
        <v>12</v>
      </c>
      <c r="M36" s="233">
        <f>G36*(1+L36/100)</f>
        <v>0</v>
      </c>
      <c r="N36" s="223">
        <v>3.3E-4</v>
      </c>
      <c r="O36" s="223">
        <f>ROUND(E36*N36,5)</f>
        <v>8.1099999999999992E-3</v>
      </c>
      <c r="P36" s="223">
        <v>1.223E-2</v>
      </c>
      <c r="Q36" s="223">
        <f>ROUND(E36*P36,5)</f>
        <v>0.30066999999999999</v>
      </c>
      <c r="R36" s="223"/>
      <c r="S36" s="223"/>
      <c r="T36" s="224">
        <v>0.26800000000000002</v>
      </c>
      <c r="U36" s="223">
        <f>ROUND(E36*T36,2)</f>
        <v>6.59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130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>
      <c r="A37" s="214"/>
      <c r="B37" s="220"/>
      <c r="C37" s="266" t="s">
        <v>167</v>
      </c>
      <c r="D37" s="225"/>
      <c r="E37" s="230">
        <v>24.585000000000001</v>
      </c>
      <c r="F37" s="233"/>
      <c r="G37" s="233"/>
      <c r="H37" s="233"/>
      <c r="I37" s="233"/>
      <c r="J37" s="233"/>
      <c r="K37" s="233"/>
      <c r="L37" s="233"/>
      <c r="M37" s="233"/>
      <c r="N37" s="223"/>
      <c r="O37" s="223"/>
      <c r="P37" s="223"/>
      <c r="Q37" s="223"/>
      <c r="R37" s="223"/>
      <c r="S37" s="223"/>
      <c r="T37" s="224"/>
      <c r="U37" s="223"/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132</v>
      </c>
      <c r="AF37" s="213">
        <v>0</v>
      </c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>
      <c r="A38" s="215" t="s">
        <v>125</v>
      </c>
      <c r="B38" s="221" t="s">
        <v>66</v>
      </c>
      <c r="C38" s="267" t="s">
        <v>67</v>
      </c>
      <c r="D38" s="226"/>
      <c r="E38" s="231"/>
      <c r="F38" s="234"/>
      <c r="G38" s="234">
        <f>SUMIF(AE39:AE58,"&lt;&gt;NOR",G39:G58)</f>
        <v>0</v>
      </c>
      <c r="H38" s="234"/>
      <c r="I38" s="234">
        <f>SUM(I39:I58)</f>
        <v>0</v>
      </c>
      <c r="J38" s="234"/>
      <c r="K38" s="234">
        <f>SUM(K39:K58)</f>
        <v>0</v>
      </c>
      <c r="L38" s="234"/>
      <c r="M38" s="234">
        <f>SUM(M39:M58)</f>
        <v>0</v>
      </c>
      <c r="N38" s="227"/>
      <c r="O38" s="227">
        <f>SUM(O39:O58)</f>
        <v>0</v>
      </c>
      <c r="P38" s="227"/>
      <c r="Q38" s="227">
        <f>SUM(Q39:Q58)</f>
        <v>0</v>
      </c>
      <c r="R38" s="227"/>
      <c r="S38" s="227"/>
      <c r="T38" s="228"/>
      <c r="U38" s="227">
        <f>SUM(U39:U58)</f>
        <v>15.120000000000001</v>
      </c>
      <c r="AE38" t="s">
        <v>126</v>
      </c>
    </row>
    <row r="39" spans="1:60" outlineLevel="1">
      <c r="A39" s="214">
        <v>13</v>
      </c>
      <c r="B39" s="220" t="s">
        <v>168</v>
      </c>
      <c r="C39" s="265" t="s">
        <v>169</v>
      </c>
      <c r="D39" s="222" t="s">
        <v>170</v>
      </c>
      <c r="E39" s="229">
        <v>2.4658199999999999</v>
      </c>
      <c r="F39" s="232">
        <f>H39+J39</f>
        <v>0</v>
      </c>
      <c r="G39" s="233">
        <f>ROUND(E39*F39,2)</f>
        <v>0</v>
      </c>
      <c r="H39" s="233"/>
      <c r="I39" s="233">
        <f>ROUND(E39*H39,2)</f>
        <v>0</v>
      </c>
      <c r="J39" s="233"/>
      <c r="K39" s="233">
        <f>ROUND(E39*J39,2)</f>
        <v>0</v>
      </c>
      <c r="L39" s="233">
        <v>12</v>
      </c>
      <c r="M39" s="233">
        <f>G39*(1+L39/100)</f>
        <v>0</v>
      </c>
      <c r="N39" s="223">
        <v>0</v>
      </c>
      <c r="O39" s="223">
        <f>ROUND(E39*N39,5)</f>
        <v>0</v>
      </c>
      <c r="P39" s="223">
        <v>0</v>
      </c>
      <c r="Q39" s="223">
        <f>ROUND(E39*P39,5)</f>
        <v>0</v>
      </c>
      <c r="R39" s="223"/>
      <c r="S39" s="223"/>
      <c r="T39" s="224">
        <v>2.0089999999999999</v>
      </c>
      <c r="U39" s="223">
        <f>ROUND(E39*T39,2)</f>
        <v>4.95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171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>
      <c r="A40" s="214"/>
      <c r="B40" s="220"/>
      <c r="C40" s="266" t="s">
        <v>172</v>
      </c>
      <c r="D40" s="225"/>
      <c r="E40" s="230">
        <v>2.4658199999999999</v>
      </c>
      <c r="F40" s="233"/>
      <c r="G40" s="233"/>
      <c r="H40" s="233"/>
      <c r="I40" s="233"/>
      <c r="J40" s="233"/>
      <c r="K40" s="233"/>
      <c r="L40" s="233"/>
      <c r="M40" s="233"/>
      <c r="N40" s="223"/>
      <c r="O40" s="223"/>
      <c r="P40" s="223"/>
      <c r="Q40" s="223"/>
      <c r="R40" s="223"/>
      <c r="S40" s="223"/>
      <c r="T40" s="224"/>
      <c r="U40" s="223"/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132</v>
      </c>
      <c r="AF40" s="213">
        <v>0</v>
      </c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>
      <c r="A41" s="214">
        <v>14</v>
      </c>
      <c r="B41" s="220" t="s">
        <v>173</v>
      </c>
      <c r="C41" s="265" t="s">
        <v>174</v>
      </c>
      <c r="D41" s="222" t="s">
        <v>170</v>
      </c>
      <c r="E41" s="229">
        <v>2.4658199999999999</v>
      </c>
      <c r="F41" s="232">
        <f>H41+J41</f>
        <v>0</v>
      </c>
      <c r="G41" s="233">
        <f>ROUND(E41*F41,2)</f>
        <v>0</v>
      </c>
      <c r="H41" s="233"/>
      <c r="I41" s="233">
        <f>ROUND(E41*H41,2)</f>
        <v>0</v>
      </c>
      <c r="J41" s="233"/>
      <c r="K41" s="233">
        <f>ROUND(E41*J41,2)</f>
        <v>0</v>
      </c>
      <c r="L41" s="233">
        <v>12</v>
      </c>
      <c r="M41" s="233">
        <f>G41*(1+L41/100)</f>
        <v>0</v>
      </c>
      <c r="N41" s="223">
        <v>0</v>
      </c>
      <c r="O41" s="223">
        <f>ROUND(E41*N41,5)</f>
        <v>0</v>
      </c>
      <c r="P41" s="223">
        <v>0</v>
      </c>
      <c r="Q41" s="223">
        <f>ROUND(E41*P41,5)</f>
        <v>0</v>
      </c>
      <c r="R41" s="223"/>
      <c r="S41" s="223"/>
      <c r="T41" s="224">
        <v>0.95899999999999996</v>
      </c>
      <c r="U41" s="223">
        <f>ROUND(E41*T41,2)</f>
        <v>2.36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171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>
      <c r="A42" s="214"/>
      <c r="B42" s="220"/>
      <c r="C42" s="266" t="s">
        <v>172</v>
      </c>
      <c r="D42" s="225"/>
      <c r="E42" s="230">
        <v>2.4658199999999999</v>
      </c>
      <c r="F42" s="233"/>
      <c r="G42" s="233"/>
      <c r="H42" s="233"/>
      <c r="I42" s="233"/>
      <c r="J42" s="233"/>
      <c r="K42" s="233"/>
      <c r="L42" s="233"/>
      <c r="M42" s="233"/>
      <c r="N42" s="223"/>
      <c r="O42" s="223"/>
      <c r="P42" s="223"/>
      <c r="Q42" s="223"/>
      <c r="R42" s="223"/>
      <c r="S42" s="223"/>
      <c r="T42" s="224"/>
      <c r="U42" s="223"/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132</v>
      </c>
      <c r="AF42" s="213">
        <v>0</v>
      </c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>
      <c r="A43" s="214">
        <v>15</v>
      </c>
      <c r="B43" s="220" t="s">
        <v>175</v>
      </c>
      <c r="C43" s="265" t="s">
        <v>176</v>
      </c>
      <c r="D43" s="222" t="s">
        <v>170</v>
      </c>
      <c r="E43" s="229">
        <v>2.4658199999999999</v>
      </c>
      <c r="F43" s="232">
        <f>H43+J43</f>
        <v>0</v>
      </c>
      <c r="G43" s="233">
        <f>ROUND(E43*F43,2)</f>
        <v>0</v>
      </c>
      <c r="H43" s="233"/>
      <c r="I43" s="233">
        <f>ROUND(E43*H43,2)</f>
        <v>0</v>
      </c>
      <c r="J43" s="233"/>
      <c r="K43" s="233">
        <f>ROUND(E43*J43,2)</f>
        <v>0</v>
      </c>
      <c r="L43" s="233">
        <v>12</v>
      </c>
      <c r="M43" s="233">
        <f>G43*(1+L43/100)</f>
        <v>0</v>
      </c>
      <c r="N43" s="223">
        <v>0</v>
      </c>
      <c r="O43" s="223">
        <f>ROUND(E43*N43,5)</f>
        <v>0</v>
      </c>
      <c r="P43" s="223">
        <v>0</v>
      </c>
      <c r="Q43" s="223">
        <f>ROUND(E43*P43,5)</f>
        <v>0</v>
      </c>
      <c r="R43" s="223"/>
      <c r="S43" s="223"/>
      <c r="T43" s="224">
        <v>0.94</v>
      </c>
      <c r="U43" s="223">
        <f>ROUND(E43*T43,2)</f>
        <v>2.3199999999999998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130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>
      <c r="A44" s="214"/>
      <c r="B44" s="220"/>
      <c r="C44" s="266" t="s">
        <v>172</v>
      </c>
      <c r="D44" s="225"/>
      <c r="E44" s="230">
        <v>2.4658199999999999</v>
      </c>
      <c r="F44" s="233"/>
      <c r="G44" s="233"/>
      <c r="H44" s="233"/>
      <c r="I44" s="233"/>
      <c r="J44" s="233"/>
      <c r="K44" s="233"/>
      <c r="L44" s="233"/>
      <c r="M44" s="233"/>
      <c r="N44" s="223"/>
      <c r="O44" s="223"/>
      <c r="P44" s="223"/>
      <c r="Q44" s="223"/>
      <c r="R44" s="223"/>
      <c r="S44" s="223"/>
      <c r="T44" s="224"/>
      <c r="U44" s="223"/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132</v>
      </c>
      <c r="AF44" s="213">
        <v>0</v>
      </c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>
      <c r="A45" s="214">
        <v>16</v>
      </c>
      <c r="B45" s="220" t="s">
        <v>177</v>
      </c>
      <c r="C45" s="265" t="s">
        <v>178</v>
      </c>
      <c r="D45" s="222" t="s">
        <v>170</v>
      </c>
      <c r="E45" s="229">
        <v>24.658200000000001</v>
      </c>
      <c r="F45" s="232">
        <f>H45+J45</f>
        <v>0</v>
      </c>
      <c r="G45" s="233">
        <f>ROUND(E45*F45,2)</f>
        <v>0</v>
      </c>
      <c r="H45" s="233"/>
      <c r="I45" s="233">
        <f>ROUND(E45*H45,2)</f>
        <v>0</v>
      </c>
      <c r="J45" s="233"/>
      <c r="K45" s="233">
        <f>ROUND(E45*J45,2)</f>
        <v>0</v>
      </c>
      <c r="L45" s="233">
        <v>12</v>
      </c>
      <c r="M45" s="233">
        <f>G45*(1+L45/100)</f>
        <v>0</v>
      </c>
      <c r="N45" s="223">
        <v>0</v>
      </c>
      <c r="O45" s="223">
        <f>ROUND(E45*N45,5)</f>
        <v>0</v>
      </c>
      <c r="P45" s="223">
        <v>0</v>
      </c>
      <c r="Q45" s="223">
        <f>ROUND(E45*P45,5)</f>
        <v>0</v>
      </c>
      <c r="R45" s="223"/>
      <c r="S45" s="223"/>
      <c r="T45" s="224">
        <v>0.11</v>
      </c>
      <c r="U45" s="223">
        <f>ROUND(E45*T45,2)</f>
        <v>2.71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130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>
      <c r="A46" s="214"/>
      <c r="B46" s="220"/>
      <c r="C46" s="266" t="s">
        <v>179</v>
      </c>
      <c r="D46" s="225"/>
      <c r="E46" s="230">
        <v>24.658200000000001</v>
      </c>
      <c r="F46" s="233"/>
      <c r="G46" s="233"/>
      <c r="H46" s="233"/>
      <c r="I46" s="233"/>
      <c r="J46" s="233"/>
      <c r="K46" s="233"/>
      <c r="L46" s="233"/>
      <c r="M46" s="233"/>
      <c r="N46" s="223"/>
      <c r="O46" s="223"/>
      <c r="P46" s="223"/>
      <c r="Q46" s="223"/>
      <c r="R46" s="223"/>
      <c r="S46" s="223"/>
      <c r="T46" s="224"/>
      <c r="U46" s="223"/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132</v>
      </c>
      <c r="AF46" s="213">
        <v>0</v>
      </c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>
      <c r="A47" s="214">
        <v>17</v>
      </c>
      <c r="B47" s="220" t="s">
        <v>180</v>
      </c>
      <c r="C47" s="265" t="s">
        <v>181</v>
      </c>
      <c r="D47" s="222" t="s">
        <v>170</v>
      </c>
      <c r="E47" s="229">
        <v>2.4658199999999999</v>
      </c>
      <c r="F47" s="232">
        <f>H47+J47</f>
        <v>0</v>
      </c>
      <c r="G47" s="233">
        <f>ROUND(E47*F47,2)</f>
        <v>0</v>
      </c>
      <c r="H47" s="233"/>
      <c r="I47" s="233">
        <f>ROUND(E47*H47,2)</f>
        <v>0</v>
      </c>
      <c r="J47" s="233"/>
      <c r="K47" s="233">
        <f>ROUND(E47*J47,2)</f>
        <v>0</v>
      </c>
      <c r="L47" s="233">
        <v>12</v>
      </c>
      <c r="M47" s="233">
        <f>G47*(1+L47/100)</f>
        <v>0</v>
      </c>
      <c r="N47" s="223">
        <v>0</v>
      </c>
      <c r="O47" s="223">
        <f>ROUND(E47*N47,5)</f>
        <v>0</v>
      </c>
      <c r="P47" s="223">
        <v>0</v>
      </c>
      <c r="Q47" s="223">
        <f>ROUND(E47*P47,5)</f>
        <v>0</v>
      </c>
      <c r="R47" s="223"/>
      <c r="S47" s="223"/>
      <c r="T47" s="224">
        <v>0.63800000000000001</v>
      </c>
      <c r="U47" s="223">
        <f>ROUND(E47*T47,2)</f>
        <v>1.57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130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>
      <c r="A48" s="214"/>
      <c r="B48" s="220"/>
      <c r="C48" s="266" t="s">
        <v>172</v>
      </c>
      <c r="D48" s="225"/>
      <c r="E48" s="230">
        <v>2.4658199999999999</v>
      </c>
      <c r="F48" s="233"/>
      <c r="G48" s="233"/>
      <c r="H48" s="233"/>
      <c r="I48" s="233"/>
      <c r="J48" s="233"/>
      <c r="K48" s="233"/>
      <c r="L48" s="233"/>
      <c r="M48" s="233"/>
      <c r="N48" s="223"/>
      <c r="O48" s="223"/>
      <c r="P48" s="223"/>
      <c r="Q48" s="223"/>
      <c r="R48" s="223"/>
      <c r="S48" s="223"/>
      <c r="T48" s="224"/>
      <c r="U48" s="223"/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132</v>
      </c>
      <c r="AF48" s="213">
        <v>0</v>
      </c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>
      <c r="A49" s="214">
        <v>18</v>
      </c>
      <c r="B49" s="220" t="s">
        <v>182</v>
      </c>
      <c r="C49" s="265" t="s">
        <v>183</v>
      </c>
      <c r="D49" s="222" t="s">
        <v>170</v>
      </c>
      <c r="E49" s="229">
        <v>2.4658199999999999</v>
      </c>
      <c r="F49" s="232">
        <f>H49+J49</f>
        <v>0</v>
      </c>
      <c r="G49" s="233">
        <f>ROUND(E49*F49,2)</f>
        <v>0</v>
      </c>
      <c r="H49" s="233"/>
      <c r="I49" s="233">
        <f>ROUND(E49*H49,2)</f>
        <v>0</v>
      </c>
      <c r="J49" s="233"/>
      <c r="K49" s="233">
        <f>ROUND(E49*J49,2)</f>
        <v>0</v>
      </c>
      <c r="L49" s="233">
        <v>12</v>
      </c>
      <c r="M49" s="233">
        <f>G49*(1+L49/100)</f>
        <v>0</v>
      </c>
      <c r="N49" s="223">
        <v>0</v>
      </c>
      <c r="O49" s="223">
        <f>ROUND(E49*N49,5)</f>
        <v>0</v>
      </c>
      <c r="P49" s="223">
        <v>0</v>
      </c>
      <c r="Q49" s="223">
        <f>ROUND(E49*P49,5)</f>
        <v>0</v>
      </c>
      <c r="R49" s="223"/>
      <c r="S49" s="223"/>
      <c r="T49" s="224">
        <v>0.49</v>
      </c>
      <c r="U49" s="223">
        <f>ROUND(E49*T49,2)</f>
        <v>1.21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130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>
      <c r="A50" s="214"/>
      <c r="B50" s="220"/>
      <c r="C50" s="266" t="s">
        <v>172</v>
      </c>
      <c r="D50" s="225"/>
      <c r="E50" s="230">
        <v>2.4658199999999999</v>
      </c>
      <c r="F50" s="233"/>
      <c r="G50" s="233"/>
      <c r="H50" s="233"/>
      <c r="I50" s="233"/>
      <c r="J50" s="233"/>
      <c r="K50" s="233"/>
      <c r="L50" s="233"/>
      <c r="M50" s="233"/>
      <c r="N50" s="223"/>
      <c r="O50" s="223"/>
      <c r="P50" s="223"/>
      <c r="Q50" s="223"/>
      <c r="R50" s="223"/>
      <c r="S50" s="223"/>
      <c r="T50" s="224"/>
      <c r="U50" s="223"/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132</v>
      </c>
      <c r="AF50" s="213">
        <v>0</v>
      </c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>
      <c r="A51" s="214">
        <v>19</v>
      </c>
      <c r="B51" s="220" t="s">
        <v>184</v>
      </c>
      <c r="C51" s="265" t="s">
        <v>185</v>
      </c>
      <c r="D51" s="222" t="s">
        <v>170</v>
      </c>
      <c r="E51" s="229">
        <v>34.521479999999997</v>
      </c>
      <c r="F51" s="232">
        <f>H51+J51</f>
        <v>0</v>
      </c>
      <c r="G51" s="233">
        <f>ROUND(E51*F51,2)</f>
        <v>0</v>
      </c>
      <c r="H51" s="233"/>
      <c r="I51" s="233">
        <f>ROUND(E51*H51,2)</f>
        <v>0</v>
      </c>
      <c r="J51" s="233"/>
      <c r="K51" s="233">
        <f>ROUND(E51*J51,2)</f>
        <v>0</v>
      </c>
      <c r="L51" s="233">
        <v>12</v>
      </c>
      <c r="M51" s="233">
        <f>G51*(1+L51/100)</f>
        <v>0</v>
      </c>
      <c r="N51" s="223">
        <v>0</v>
      </c>
      <c r="O51" s="223">
        <f>ROUND(E51*N51,5)</f>
        <v>0</v>
      </c>
      <c r="P51" s="223">
        <v>0</v>
      </c>
      <c r="Q51" s="223">
        <f>ROUND(E51*P51,5)</f>
        <v>0</v>
      </c>
      <c r="R51" s="223"/>
      <c r="S51" s="223"/>
      <c r="T51" s="224">
        <v>0</v>
      </c>
      <c r="U51" s="223">
        <f>ROUND(E51*T51,2)</f>
        <v>0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130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>
      <c r="A52" s="214"/>
      <c r="B52" s="220"/>
      <c r="C52" s="266" t="s">
        <v>186</v>
      </c>
      <c r="D52" s="225"/>
      <c r="E52" s="230">
        <v>34.521479999999997</v>
      </c>
      <c r="F52" s="233"/>
      <c r="G52" s="233"/>
      <c r="H52" s="233"/>
      <c r="I52" s="233"/>
      <c r="J52" s="233"/>
      <c r="K52" s="233"/>
      <c r="L52" s="233"/>
      <c r="M52" s="233"/>
      <c r="N52" s="223"/>
      <c r="O52" s="223"/>
      <c r="P52" s="223"/>
      <c r="Q52" s="223"/>
      <c r="R52" s="223"/>
      <c r="S52" s="223"/>
      <c r="T52" s="224"/>
      <c r="U52" s="223"/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132</v>
      </c>
      <c r="AF52" s="213">
        <v>0</v>
      </c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>
      <c r="A53" s="214">
        <v>20</v>
      </c>
      <c r="B53" s="220" t="s">
        <v>187</v>
      </c>
      <c r="C53" s="265" t="s">
        <v>188</v>
      </c>
      <c r="D53" s="222" t="s">
        <v>170</v>
      </c>
      <c r="E53" s="229">
        <v>0.64524999999999999</v>
      </c>
      <c r="F53" s="232">
        <f>H53+J53</f>
        <v>0</v>
      </c>
      <c r="G53" s="233">
        <f>ROUND(E53*F53,2)</f>
        <v>0</v>
      </c>
      <c r="H53" s="233"/>
      <c r="I53" s="233">
        <f>ROUND(E53*H53,2)</f>
        <v>0</v>
      </c>
      <c r="J53" s="233"/>
      <c r="K53" s="233">
        <f>ROUND(E53*J53,2)</f>
        <v>0</v>
      </c>
      <c r="L53" s="233">
        <v>12</v>
      </c>
      <c r="M53" s="233">
        <f>G53*(1+L53/100)</f>
        <v>0</v>
      </c>
      <c r="N53" s="223">
        <v>0</v>
      </c>
      <c r="O53" s="223">
        <f>ROUND(E53*N53,5)</f>
        <v>0</v>
      </c>
      <c r="P53" s="223">
        <v>0</v>
      </c>
      <c r="Q53" s="223">
        <f>ROUND(E53*P53,5)</f>
        <v>0</v>
      </c>
      <c r="R53" s="223"/>
      <c r="S53" s="223"/>
      <c r="T53" s="224">
        <v>0</v>
      </c>
      <c r="U53" s="223">
        <f>ROUND(E53*T53,2)</f>
        <v>0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130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>
      <c r="A54" s="214"/>
      <c r="B54" s="220"/>
      <c r="C54" s="266" t="s">
        <v>189</v>
      </c>
      <c r="D54" s="225"/>
      <c r="E54" s="230">
        <v>0.64524999999999999</v>
      </c>
      <c r="F54" s="233"/>
      <c r="G54" s="233"/>
      <c r="H54" s="233"/>
      <c r="I54" s="233"/>
      <c r="J54" s="233"/>
      <c r="K54" s="233"/>
      <c r="L54" s="233"/>
      <c r="M54" s="233"/>
      <c r="N54" s="223"/>
      <c r="O54" s="223"/>
      <c r="P54" s="223"/>
      <c r="Q54" s="223"/>
      <c r="R54" s="223"/>
      <c r="S54" s="223"/>
      <c r="T54" s="224"/>
      <c r="U54" s="223"/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132</v>
      </c>
      <c r="AF54" s="213">
        <v>0</v>
      </c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>
      <c r="A55" s="214">
        <v>21</v>
      </c>
      <c r="B55" s="220" t="s">
        <v>190</v>
      </c>
      <c r="C55" s="265" t="s">
        <v>191</v>
      </c>
      <c r="D55" s="222" t="s">
        <v>170</v>
      </c>
      <c r="E55" s="229">
        <v>0.1212</v>
      </c>
      <c r="F55" s="232">
        <f>H55+J55</f>
        <v>0</v>
      </c>
      <c r="G55" s="233">
        <f>ROUND(E55*F55,2)</f>
        <v>0</v>
      </c>
      <c r="H55" s="233"/>
      <c r="I55" s="233">
        <f>ROUND(E55*H55,2)</f>
        <v>0</v>
      </c>
      <c r="J55" s="233"/>
      <c r="K55" s="233">
        <f>ROUND(E55*J55,2)</f>
        <v>0</v>
      </c>
      <c r="L55" s="233">
        <v>12</v>
      </c>
      <c r="M55" s="233">
        <f>G55*(1+L55/100)</f>
        <v>0</v>
      </c>
      <c r="N55" s="223">
        <v>0</v>
      </c>
      <c r="O55" s="223">
        <f>ROUND(E55*N55,5)</f>
        <v>0</v>
      </c>
      <c r="P55" s="223">
        <v>0</v>
      </c>
      <c r="Q55" s="223">
        <f>ROUND(E55*P55,5)</f>
        <v>0</v>
      </c>
      <c r="R55" s="223"/>
      <c r="S55" s="223"/>
      <c r="T55" s="224">
        <v>0</v>
      </c>
      <c r="U55" s="223">
        <f>ROUND(E55*T55,2)</f>
        <v>0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171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>
      <c r="A56" s="214"/>
      <c r="B56" s="220"/>
      <c r="C56" s="266" t="s">
        <v>192</v>
      </c>
      <c r="D56" s="225"/>
      <c r="E56" s="230">
        <v>0.1212</v>
      </c>
      <c r="F56" s="233"/>
      <c r="G56" s="233"/>
      <c r="H56" s="233"/>
      <c r="I56" s="233"/>
      <c r="J56" s="233"/>
      <c r="K56" s="233"/>
      <c r="L56" s="233"/>
      <c r="M56" s="233"/>
      <c r="N56" s="223"/>
      <c r="O56" s="223"/>
      <c r="P56" s="223"/>
      <c r="Q56" s="223"/>
      <c r="R56" s="223"/>
      <c r="S56" s="223"/>
      <c r="T56" s="224"/>
      <c r="U56" s="223"/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132</v>
      </c>
      <c r="AF56" s="213">
        <v>0</v>
      </c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2.5" outlineLevel="1">
      <c r="A57" s="214">
        <v>22</v>
      </c>
      <c r="B57" s="220" t="s">
        <v>193</v>
      </c>
      <c r="C57" s="265" t="s">
        <v>194</v>
      </c>
      <c r="D57" s="222" t="s">
        <v>170</v>
      </c>
      <c r="E57" s="229">
        <v>1.69937</v>
      </c>
      <c r="F57" s="232">
        <f>H57+J57</f>
        <v>0</v>
      </c>
      <c r="G57" s="233">
        <f>ROUND(E57*F57,2)</f>
        <v>0</v>
      </c>
      <c r="H57" s="233"/>
      <c r="I57" s="233">
        <f>ROUND(E57*H57,2)</f>
        <v>0</v>
      </c>
      <c r="J57" s="233"/>
      <c r="K57" s="233">
        <f>ROUND(E57*J57,2)</f>
        <v>0</v>
      </c>
      <c r="L57" s="233">
        <v>12</v>
      </c>
      <c r="M57" s="233">
        <f>G57*(1+L57/100)</f>
        <v>0</v>
      </c>
      <c r="N57" s="223">
        <v>0</v>
      </c>
      <c r="O57" s="223">
        <f>ROUND(E57*N57,5)</f>
        <v>0</v>
      </c>
      <c r="P57" s="223">
        <v>0</v>
      </c>
      <c r="Q57" s="223">
        <f>ROUND(E57*P57,5)</f>
        <v>0</v>
      </c>
      <c r="R57" s="223"/>
      <c r="S57" s="223"/>
      <c r="T57" s="224">
        <v>0</v>
      </c>
      <c r="U57" s="223">
        <f>ROUND(E57*T57,2)</f>
        <v>0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130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>
      <c r="A58" s="214"/>
      <c r="B58" s="220"/>
      <c r="C58" s="266" t="s">
        <v>195</v>
      </c>
      <c r="D58" s="225"/>
      <c r="E58" s="230">
        <v>1.69937</v>
      </c>
      <c r="F58" s="233"/>
      <c r="G58" s="233"/>
      <c r="H58" s="233"/>
      <c r="I58" s="233"/>
      <c r="J58" s="233"/>
      <c r="K58" s="233"/>
      <c r="L58" s="233"/>
      <c r="M58" s="233"/>
      <c r="N58" s="223"/>
      <c r="O58" s="223"/>
      <c r="P58" s="223"/>
      <c r="Q58" s="223"/>
      <c r="R58" s="223"/>
      <c r="S58" s="223"/>
      <c r="T58" s="224"/>
      <c r="U58" s="223"/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132</v>
      </c>
      <c r="AF58" s="213">
        <v>0</v>
      </c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>
      <c r="A59" s="215" t="s">
        <v>125</v>
      </c>
      <c r="B59" s="221" t="s">
        <v>68</v>
      </c>
      <c r="C59" s="267" t="s">
        <v>69</v>
      </c>
      <c r="D59" s="226"/>
      <c r="E59" s="231"/>
      <c r="F59" s="234"/>
      <c r="G59" s="234">
        <f>SUMIF(AE60:AE61,"&lt;&gt;NOR",G60:G61)</f>
        <v>0</v>
      </c>
      <c r="H59" s="234"/>
      <c r="I59" s="234">
        <f>SUM(I60:I61)</f>
        <v>0</v>
      </c>
      <c r="J59" s="234"/>
      <c r="K59" s="234">
        <f>SUM(K60:K61)</f>
        <v>0</v>
      </c>
      <c r="L59" s="234"/>
      <c r="M59" s="234">
        <f>SUM(M60:M61)</f>
        <v>0</v>
      </c>
      <c r="N59" s="227"/>
      <c r="O59" s="227">
        <f>SUM(O60:O61)</f>
        <v>0</v>
      </c>
      <c r="P59" s="227"/>
      <c r="Q59" s="227">
        <f>SUM(Q60:Q61)</f>
        <v>0</v>
      </c>
      <c r="R59" s="227"/>
      <c r="S59" s="227"/>
      <c r="T59" s="228"/>
      <c r="U59" s="227">
        <f>SUM(U60:U61)</f>
        <v>3.21</v>
      </c>
      <c r="AE59" t="s">
        <v>126</v>
      </c>
    </row>
    <row r="60" spans="1:60" ht="22.5" outlineLevel="1">
      <c r="A60" s="214">
        <v>23</v>
      </c>
      <c r="B60" s="220" t="s">
        <v>196</v>
      </c>
      <c r="C60" s="265" t="s">
        <v>197</v>
      </c>
      <c r="D60" s="222" t="s">
        <v>170</v>
      </c>
      <c r="E60" s="229">
        <v>0.58396999999999999</v>
      </c>
      <c r="F60" s="232">
        <f>H60+J60</f>
        <v>0</v>
      </c>
      <c r="G60" s="233">
        <f>ROUND(E60*F60,2)</f>
        <v>0</v>
      </c>
      <c r="H60" s="233"/>
      <c r="I60" s="233">
        <f>ROUND(E60*H60,2)</f>
        <v>0</v>
      </c>
      <c r="J60" s="233"/>
      <c r="K60" s="233">
        <f>ROUND(E60*J60,2)</f>
        <v>0</v>
      </c>
      <c r="L60" s="233">
        <v>12</v>
      </c>
      <c r="M60" s="233">
        <f>G60*(1+L60/100)</f>
        <v>0</v>
      </c>
      <c r="N60" s="223">
        <v>0</v>
      </c>
      <c r="O60" s="223">
        <f>ROUND(E60*N60,5)</f>
        <v>0</v>
      </c>
      <c r="P60" s="223">
        <v>0</v>
      </c>
      <c r="Q60" s="223">
        <f>ROUND(E60*P60,5)</f>
        <v>0</v>
      </c>
      <c r="R60" s="223"/>
      <c r="S60" s="223"/>
      <c r="T60" s="224">
        <v>5.5</v>
      </c>
      <c r="U60" s="223">
        <f>ROUND(E60*T60,2)</f>
        <v>3.21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130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>
      <c r="A61" s="214"/>
      <c r="B61" s="220"/>
      <c r="C61" s="266" t="s">
        <v>198</v>
      </c>
      <c r="D61" s="225"/>
      <c r="E61" s="230">
        <v>0.58396999999999999</v>
      </c>
      <c r="F61" s="233"/>
      <c r="G61" s="233"/>
      <c r="H61" s="233"/>
      <c r="I61" s="233"/>
      <c r="J61" s="233"/>
      <c r="K61" s="233"/>
      <c r="L61" s="233"/>
      <c r="M61" s="233"/>
      <c r="N61" s="223"/>
      <c r="O61" s="223"/>
      <c r="P61" s="223"/>
      <c r="Q61" s="223"/>
      <c r="R61" s="223"/>
      <c r="S61" s="223"/>
      <c r="T61" s="224"/>
      <c r="U61" s="223"/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132</v>
      </c>
      <c r="AF61" s="213">
        <v>0</v>
      </c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>
      <c r="A62" s="215" t="s">
        <v>125</v>
      </c>
      <c r="B62" s="221" t="s">
        <v>70</v>
      </c>
      <c r="C62" s="267" t="s">
        <v>71</v>
      </c>
      <c r="D62" s="226"/>
      <c r="E62" s="231"/>
      <c r="F62" s="234"/>
      <c r="G62" s="234">
        <f>SUMIF(AE63:AE69,"&lt;&gt;NOR",G63:G69)</f>
        <v>0</v>
      </c>
      <c r="H62" s="234"/>
      <c r="I62" s="234">
        <f>SUM(I63:I69)</f>
        <v>0</v>
      </c>
      <c r="J62" s="234"/>
      <c r="K62" s="234">
        <f>SUM(K63:K69)</f>
        <v>0</v>
      </c>
      <c r="L62" s="234"/>
      <c r="M62" s="234">
        <f>SUM(M63:M69)</f>
        <v>0</v>
      </c>
      <c r="N62" s="227"/>
      <c r="O62" s="227">
        <f>SUM(O63:O69)</f>
        <v>3.3629999999999993E-2</v>
      </c>
      <c r="P62" s="227"/>
      <c r="Q62" s="227">
        <f>SUM(Q63:Q69)</f>
        <v>0</v>
      </c>
      <c r="R62" s="227"/>
      <c r="S62" s="227"/>
      <c r="T62" s="228"/>
      <c r="U62" s="227">
        <f>SUM(U63:U69)</f>
        <v>6.2599999999999989</v>
      </c>
      <c r="AE62" t="s">
        <v>126</v>
      </c>
    </row>
    <row r="63" spans="1:60" outlineLevel="1">
      <c r="A63" s="214">
        <v>24</v>
      </c>
      <c r="B63" s="220" t="s">
        <v>199</v>
      </c>
      <c r="C63" s="265" t="s">
        <v>200</v>
      </c>
      <c r="D63" s="222" t="s">
        <v>135</v>
      </c>
      <c r="E63" s="229">
        <v>9.3160000000000007</v>
      </c>
      <c r="F63" s="232">
        <f>H63+J63</f>
        <v>0</v>
      </c>
      <c r="G63" s="233">
        <f>ROUND(E63*F63,2)</f>
        <v>0</v>
      </c>
      <c r="H63" s="233"/>
      <c r="I63" s="233">
        <f>ROUND(E63*H63,2)</f>
        <v>0</v>
      </c>
      <c r="J63" s="233"/>
      <c r="K63" s="233">
        <f>ROUND(E63*J63,2)</f>
        <v>0</v>
      </c>
      <c r="L63" s="233">
        <v>12</v>
      </c>
      <c r="M63" s="233">
        <f>G63*(1+L63/100)</f>
        <v>0</v>
      </c>
      <c r="N63" s="223">
        <v>2.1000000000000001E-4</v>
      </c>
      <c r="O63" s="223">
        <f>ROUND(E63*N63,5)</f>
        <v>1.9599999999999999E-3</v>
      </c>
      <c r="P63" s="223">
        <v>0</v>
      </c>
      <c r="Q63" s="223">
        <f>ROUND(E63*P63,5)</f>
        <v>0</v>
      </c>
      <c r="R63" s="223"/>
      <c r="S63" s="223"/>
      <c r="T63" s="224">
        <v>9.5000000000000001E-2</v>
      </c>
      <c r="U63" s="223">
        <f>ROUND(E63*T63,2)</f>
        <v>0.89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130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>
      <c r="A64" s="214"/>
      <c r="B64" s="220"/>
      <c r="C64" s="266" t="s">
        <v>201</v>
      </c>
      <c r="D64" s="225"/>
      <c r="E64" s="230">
        <v>9.3160000000000007</v>
      </c>
      <c r="F64" s="233"/>
      <c r="G64" s="233"/>
      <c r="H64" s="233"/>
      <c r="I64" s="233"/>
      <c r="J64" s="233"/>
      <c r="K64" s="233"/>
      <c r="L64" s="233"/>
      <c r="M64" s="233"/>
      <c r="N64" s="223"/>
      <c r="O64" s="223"/>
      <c r="P64" s="223"/>
      <c r="Q64" s="223"/>
      <c r="R64" s="223"/>
      <c r="S64" s="223"/>
      <c r="T64" s="224"/>
      <c r="U64" s="223"/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132</v>
      </c>
      <c r="AF64" s="213">
        <v>0</v>
      </c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>
      <c r="A65" s="214">
        <v>25</v>
      </c>
      <c r="B65" s="220" t="s">
        <v>202</v>
      </c>
      <c r="C65" s="265" t="s">
        <v>203</v>
      </c>
      <c r="D65" s="222" t="s">
        <v>135</v>
      </c>
      <c r="E65" s="229">
        <v>9.3160000000000007</v>
      </c>
      <c r="F65" s="232">
        <f>H65+J65</f>
        <v>0</v>
      </c>
      <c r="G65" s="233">
        <f>ROUND(E65*F65,2)</f>
        <v>0</v>
      </c>
      <c r="H65" s="233"/>
      <c r="I65" s="233">
        <f>ROUND(E65*H65,2)</f>
        <v>0</v>
      </c>
      <c r="J65" s="233"/>
      <c r="K65" s="233">
        <f>ROUND(E65*J65,2)</f>
        <v>0</v>
      </c>
      <c r="L65" s="233">
        <v>12</v>
      </c>
      <c r="M65" s="233">
        <f>G65*(1+L65/100)</f>
        <v>0</v>
      </c>
      <c r="N65" s="223">
        <v>3.3999999999999998E-3</v>
      </c>
      <c r="O65" s="223">
        <f>ROUND(E65*N65,5)</f>
        <v>3.1669999999999997E-2</v>
      </c>
      <c r="P65" s="223">
        <v>0</v>
      </c>
      <c r="Q65" s="223">
        <f>ROUND(E65*P65,5)</f>
        <v>0</v>
      </c>
      <c r="R65" s="223"/>
      <c r="S65" s="223"/>
      <c r="T65" s="224">
        <v>0.46</v>
      </c>
      <c r="U65" s="223">
        <f>ROUND(E65*T65,2)</f>
        <v>4.29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130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>
      <c r="A66" s="214"/>
      <c r="B66" s="220"/>
      <c r="C66" s="266" t="s">
        <v>201</v>
      </c>
      <c r="D66" s="225"/>
      <c r="E66" s="230">
        <v>9.3160000000000007</v>
      </c>
      <c r="F66" s="233"/>
      <c r="G66" s="233"/>
      <c r="H66" s="233"/>
      <c r="I66" s="233"/>
      <c r="J66" s="233"/>
      <c r="K66" s="233"/>
      <c r="L66" s="233"/>
      <c r="M66" s="233"/>
      <c r="N66" s="223"/>
      <c r="O66" s="223"/>
      <c r="P66" s="223"/>
      <c r="Q66" s="223"/>
      <c r="R66" s="223"/>
      <c r="S66" s="223"/>
      <c r="T66" s="224"/>
      <c r="U66" s="223"/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132</v>
      </c>
      <c r="AF66" s="213">
        <v>0</v>
      </c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>
      <c r="A67" s="214">
        <v>26</v>
      </c>
      <c r="B67" s="220" t="s">
        <v>204</v>
      </c>
      <c r="C67" s="265" t="s">
        <v>205</v>
      </c>
      <c r="D67" s="222" t="s">
        <v>147</v>
      </c>
      <c r="E67" s="229">
        <v>11.28</v>
      </c>
      <c r="F67" s="232">
        <f>H67+J67</f>
        <v>0</v>
      </c>
      <c r="G67" s="233">
        <f>ROUND(E67*F67,2)</f>
        <v>0</v>
      </c>
      <c r="H67" s="233"/>
      <c r="I67" s="233">
        <f>ROUND(E67*H67,2)</f>
        <v>0</v>
      </c>
      <c r="J67" s="233"/>
      <c r="K67" s="233">
        <f>ROUND(E67*J67,2)</f>
        <v>0</v>
      </c>
      <c r="L67" s="233">
        <v>12</v>
      </c>
      <c r="M67" s="233">
        <f>G67*(1+L67/100)</f>
        <v>0</v>
      </c>
      <c r="N67" s="223">
        <v>0</v>
      </c>
      <c r="O67" s="223">
        <f>ROUND(E67*N67,5)</f>
        <v>0</v>
      </c>
      <c r="P67" s="223">
        <v>0</v>
      </c>
      <c r="Q67" s="223">
        <f>ROUND(E67*P67,5)</f>
        <v>0</v>
      </c>
      <c r="R67" s="223"/>
      <c r="S67" s="223"/>
      <c r="T67" s="224">
        <v>0.09</v>
      </c>
      <c r="U67" s="223">
        <f>ROUND(E67*T67,2)</f>
        <v>1.02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130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>
      <c r="A68" s="214"/>
      <c r="B68" s="220"/>
      <c r="C68" s="266" t="s">
        <v>206</v>
      </c>
      <c r="D68" s="225"/>
      <c r="E68" s="230">
        <v>11.28</v>
      </c>
      <c r="F68" s="233"/>
      <c r="G68" s="233"/>
      <c r="H68" s="233"/>
      <c r="I68" s="233"/>
      <c r="J68" s="233"/>
      <c r="K68" s="233"/>
      <c r="L68" s="233"/>
      <c r="M68" s="233"/>
      <c r="N68" s="223"/>
      <c r="O68" s="223"/>
      <c r="P68" s="223"/>
      <c r="Q68" s="223"/>
      <c r="R68" s="223"/>
      <c r="S68" s="223"/>
      <c r="T68" s="224"/>
      <c r="U68" s="223"/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132</v>
      </c>
      <c r="AF68" s="213">
        <v>0</v>
      </c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>
      <c r="A69" s="214">
        <v>27</v>
      </c>
      <c r="B69" s="220" t="s">
        <v>207</v>
      </c>
      <c r="C69" s="265" t="s">
        <v>208</v>
      </c>
      <c r="D69" s="222" t="s">
        <v>170</v>
      </c>
      <c r="E69" s="229">
        <v>3.363E-2</v>
      </c>
      <c r="F69" s="232">
        <f>H69+J69</f>
        <v>0</v>
      </c>
      <c r="G69" s="233">
        <f>ROUND(E69*F69,2)</f>
        <v>0</v>
      </c>
      <c r="H69" s="233"/>
      <c r="I69" s="233">
        <f>ROUND(E69*H69,2)</f>
        <v>0</v>
      </c>
      <c r="J69" s="233"/>
      <c r="K69" s="233">
        <f>ROUND(E69*J69,2)</f>
        <v>0</v>
      </c>
      <c r="L69" s="233">
        <v>12</v>
      </c>
      <c r="M69" s="233">
        <f>G69*(1+L69/100)</f>
        <v>0</v>
      </c>
      <c r="N69" s="223">
        <v>0</v>
      </c>
      <c r="O69" s="223">
        <f>ROUND(E69*N69,5)</f>
        <v>0</v>
      </c>
      <c r="P69" s="223">
        <v>0</v>
      </c>
      <c r="Q69" s="223">
        <f>ROUND(E69*P69,5)</f>
        <v>0</v>
      </c>
      <c r="R69" s="223"/>
      <c r="S69" s="223"/>
      <c r="T69" s="224">
        <v>1.637</v>
      </c>
      <c r="U69" s="223">
        <f>ROUND(E69*T69,2)</f>
        <v>0.06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130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>
      <c r="A70" s="215" t="s">
        <v>125</v>
      </c>
      <c r="B70" s="221" t="s">
        <v>72</v>
      </c>
      <c r="C70" s="267" t="s">
        <v>73</v>
      </c>
      <c r="D70" s="226"/>
      <c r="E70" s="231"/>
      <c r="F70" s="234"/>
      <c r="G70" s="234">
        <f>SUMIF(AE71:AE89,"&lt;&gt;NOR",G71:G89)</f>
        <v>0</v>
      </c>
      <c r="H70" s="234"/>
      <c r="I70" s="234">
        <f>SUM(I71:I89)</f>
        <v>0</v>
      </c>
      <c r="J70" s="234"/>
      <c r="K70" s="234">
        <f>SUM(K71:K89)</f>
        <v>0</v>
      </c>
      <c r="L70" s="234"/>
      <c r="M70" s="234">
        <f>SUM(M71:M89)</f>
        <v>0</v>
      </c>
      <c r="N70" s="227"/>
      <c r="O70" s="227">
        <f>SUM(O71:O89)</f>
        <v>6.8390000000000006E-2</v>
      </c>
      <c r="P70" s="227"/>
      <c r="Q70" s="227">
        <f>SUM(Q71:Q89)</f>
        <v>0</v>
      </c>
      <c r="R70" s="227"/>
      <c r="S70" s="227"/>
      <c r="T70" s="228"/>
      <c r="U70" s="227">
        <f>SUM(U71:U89)</f>
        <v>0</v>
      </c>
      <c r="AE70" t="s">
        <v>126</v>
      </c>
    </row>
    <row r="71" spans="1:60" outlineLevel="1">
      <c r="A71" s="214">
        <v>28</v>
      </c>
      <c r="B71" s="220" t="s">
        <v>209</v>
      </c>
      <c r="C71" s="265" t="s">
        <v>210</v>
      </c>
      <c r="D71" s="222" t="s">
        <v>144</v>
      </c>
      <c r="E71" s="229">
        <v>1</v>
      </c>
      <c r="F71" s="232">
        <f>H71+J71</f>
        <v>0</v>
      </c>
      <c r="G71" s="233">
        <f>ROUND(E71*F71,2)</f>
        <v>0</v>
      </c>
      <c r="H71" s="233"/>
      <c r="I71" s="233">
        <f>ROUND(E71*H71,2)</f>
        <v>0</v>
      </c>
      <c r="J71" s="233"/>
      <c r="K71" s="233">
        <f>ROUND(E71*J71,2)</f>
        <v>0</v>
      </c>
      <c r="L71" s="233">
        <v>12</v>
      </c>
      <c r="M71" s="233">
        <f>G71*(1+L71/100)</f>
        <v>0</v>
      </c>
      <c r="N71" s="223">
        <v>0</v>
      </c>
      <c r="O71" s="223">
        <f>ROUND(E71*N71,5)</f>
        <v>0</v>
      </c>
      <c r="P71" s="223">
        <v>0</v>
      </c>
      <c r="Q71" s="223">
        <f>ROUND(E71*P71,5)</f>
        <v>0</v>
      </c>
      <c r="R71" s="223"/>
      <c r="S71" s="223"/>
      <c r="T71" s="224">
        <v>0</v>
      </c>
      <c r="U71" s="223">
        <f>ROUND(E71*T71,2)</f>
        <v>0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130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>
      <c r="A72" s="214"/>
      <c r="B72" s="220"/>
      <c r="C72" s="266" t="s">
        <v>131</v>
      </c>
      <c r="D72" s="225"/>
      <c r="E72" s="230">
        <v>1</v>
      </c>
      <c r="F72" s="233"/>
      <c r="G72" s="233"/>
      <c r="H72" s="233"/>
      <c r="I72" s="233"/>
      <c r="J72" s="233"/>
      <c r="K72" s="233"/>
      <c r="L72" s="233"/>
      <c r="M72" s="233"/>
      <c r="N72" s="223"/>
      <c r="O72" s="223"/>
      <c r="P72" s="223"/>
      <c r="Q72" s="223"/>
      <c r="R72" s="223"/>
      <c r="S72" s="223"/>
      <c r="T72" s="224"/>
      <c r="U72" s="223"/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132</v>
      </c>
      <c r="AF72" s="213">
        <v>0</v>
      </c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22.5" outlineLevel="1">
      <c r="A73" s="214">
        <v>29</v>
      </c>
      <c r="B73" s="220" t="s">
        <v>211</v>
      </c>
      <c r="C73" s="265" t="s">
        <v>212</v>
      </c>
      <c r="D73" s="222" t="s">
        <v>0</v>
      </c>
      <c r="E73" s="229">
        <v>10</v>
      </c>
      <c r="F73" s="232">
        <f>H73+J73</f>
        <v>0</v>
      </c>
      <c r="G73" s="233">
        <f>ROUND(E73*F73,2)</f>
        <v>0</v>
      </c>
      <c r="H73" s="233"/>
      <c r="I73" s="233">
        <f>ROUND(E73*H73,2)</f>
        <v>0</v>
      </c>
      <c r="J73" s="233"/>
      <c r="K73" s="233">
        <f>ROUND(E73*J73,2)</f>
        <v>0</v>
      </c>
      <c r="L73" s="233">
        <v>12</v>
      </c>
      <c r="M73" s="233">
        <f>G73*(1+L73/100)</f>
        <v>0</v>
      </c>
      <c r="N73" s="223">
        <v>0</v>
      </c>
      <c r="O73" s="223">
        <f>ROUND(E73*N73,5)</f>
        <v>0</v>
      </c>
      <c r="P73" s="223">
        <v>0</v>
      </c>
      <c r="Q73" s="223">
        <f>ROUND(E73*P73,5)</f>
        <v>0</v>
      </c>
      <c r="R73" s="223"/>
      <c r="S73" s="223"/>
      <c r="T73" s="224">
        <v>0</v>
      </c>
      <c r="U73" s="223">
        <f>ROUND(E73*T73,2)</f>
        <v>0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130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2.5" outlineLevel="1">
      <c r="A74" s="214">
        <v>30</v>
      </c>
      <c r="B74" s="220" t="s">
        <v>213</v>
      </c>
      <c r="C74" s="265" t="s">
        <v>214</v>
      </c>
      <c r="D74" s="222" t="s">
        <v>129</v>
      </c>
      <c r="E74" s="229">
        <v>1</v>
      </c>
      <c r="F74" s="232">
        <f>H74+J74</f>
        <v>0</v>
      </c>
      <c r="G74" s="233">
        <f>ROUND(E74*F74,2)</f>
        <v>0</v>
      </c>
      <c r="H74" s="233"/>
      <c r="I74" s="233">
        <f>ROUND(E74*H74,2)</f>
        <v>0</v>
      </c>
      <c r="J74" s="233"/>
      <c r="K74" s="233">
        <f>ROUND(E74*J74,2)</f>
        <v>0</v>
      </c>
      <c r="L74" s="233">
        <v>12</v>
      </c>
      <c r="M74" s="233">
        <f>G74*(1+L74/100)</f>
        <v>0</v>
      </c>
      <c r="N74" s="223">
        <v>2.7E-2</v>
      </c>
      <c r="O74" s="223">
        <f>ROUND(E74*N74,5)</f>
        <v>2.7E-2</v>
      </c>
      <c r="P74" s="223">
        <v>0</v>
      </c>
      <c r="Q74" s="223">
        <f>ROUND(E74*P74,5)</f>
        <v>0</v>
      </c>
      <c r="R74" s="223"/>
      <c r="S74" s="223"/>
      <c r="T74" s="224">
        <v>0</v>
      </c>
      <c r="U74" s="223">
        <f>ROUND(E74*T74,2)</f>
        <v>0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171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>
      <c r="A75" s="214"/>
      <c r="B75" s="220"/>
      <c r="C75" s="266" t="s">
        <v>131</v>
      </c>
      <c r="D75" s="225"/>
      <c r="E75" s="230">
        <v>1</v>
      </c>
      <c r="F75" s="233"/>
      <c r="G75" s="233"/>
      <c r="H75" s="233"/>
      <c r="I75" s="233"/>
      <c r="J75" s="233"/>
      <c r="K75" s="233"/>
      <c r="L75" s="233"/>
      <c r="M75" s="233"/>
      <c r="N75" s="223"/>
      <c r="O75" s="223"/>
      <c r="P75" s="223"/>
      <c r="Q75" s="223"/>
      <c r="R75" s="223"/>
      <c r="S75" s="223"/>
      <c r="T75" s="224"/>
      <c r="U75" s="223"/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132</v>
      </c>
      <c r="AF75" s="213">
        <v>0</v>
      </c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>
      <c r="A76" s="214">
        <v>31</v>
      </c>
      <c r="B76" s="220" t="s">
        <v>215</v>
      </c>
      <c r="C76" s="265" t="s">
        <v>216</v>
      </c>
      <c r="D76" s="222" t="s">
        <v>129</v>
      </c>
      <c r="E76" s="229">
        <v>1</v>
      </c>
      <c r="F76" s="232">
        <f>H76+J76</f>
        <v>0</v>
      </c>
      <c r="G76" s="233">
        <f>ROUND(E76*F76,2)</f>
        <v>0</v>
      </c>
      <c r="H76" s="233"/>
      <c r="I76" s="233">
        <f>ROUND(E76*H76,2)</f>
        <v>0</v>
      </c>
      <c r="J76" s="233"/>
      <c r="K76" s="233">
        <f>ROUND(E76*J76,2)</f>
        <v>0</v>
      </c>
      <c r="L76" s="233">
        <v>12</v>
      </c>
      <c r="M76" s="233">
        <f>G76*(1+L76/100)</f>
        <v>0</v>
      </c>
      <c r="N76" s="223">
        <v>8.3700000000000007E-3</v>
      </c>
      <c r="O76" s="223">
        <f>ROUND(E76*N76,5)</f>
        <v>8.3700000000000007E-3</v>
      </c>
      <c r="P76" s="223">
        <v>0</v>
      </c>
      <c r="Q76" s="223">
        <f>ROUND(E76*P76,5)</f>
        <v>0</v>
      </c>
      <c r="R76" s="223"/>
      <c r="S76" s="223"/>
      <c r="T76" s="224">
        <v>0</v>
      </c>
      <c r="U76" s="223">
        <f>ROUND(E76*T76,2)</f>
        <v>0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171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>
      <c r="A77" s="214"/>
      <c r="B77" s="220"/>
      <c r="C77" s="266" t="s">
        <v>131</v>
      </c>
      <c r="D77" s="225"/>
      <c r="E77" s="230">
        <v>1</v>
      </c>
      <c r="F77" s="233"/>
      <c r="G77" s="233"/>
      <c r="H77" s="233"/>
      <c r="I77" s="233"/>
      <c r="J77" s="233"/>
      <c r="K77" s="233"/>
      <c r="L77" s="233"/>
      <c r="M77" s="233"/>
      <c r="N77" s="223"/>
      <c r="O77" s="223"/>
      <c r="P77" s="223"/>
      <c r="Q77" s="223"/>
      <c r="R77" s="223"/>
      <c r="S77" s="223"/>
      <c r="T77" s="224"/>
      <c r="U77" s="223"/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132</v>
      </c>
      <c r="AF77" s="213">
        <v>0</v>
      </c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>
      <c r="A78" s="214">
        <v>32</v>
      </c>
      <c r="B78" s="220" t="s">
        <v>217</v>
      </c>
      <c r="C78" s="265" t="s">
        <v>218</v>
      </c>
      <c r="D78" s="222" t="s">
        <v>129</v>
      </c>
      <c r="E78" s="229">
        <v>1</v>
      </c>
      <c r="F78" s="232">
        <f>H78+J78</f>
        <v>0</v>
      </c>
      <c r="G78" s="233">
        <f>ROUND(E78*F78,2)</f>
        <v>0</v>
      </c>
      <c r="H78" s="233"/>
      <c r="I78" s="233">
        <f>ROUND(E78*H78,2)</f>
        <v>0</v>
      </c>
      <c r="J78" s="233"/>
      <c r="K78" s="233">
        <f>ROUND(E78*J78,2)</f>
        <v>0</v>
      </c>
      <c r="L78" s="233">
        <v>12</v>
      </c>
      <c r="M78" s="233">
        <f>G78*(1+L78/100)</f>
        <v>0</v>
      </c>
      <c r="N78" s="223">
        <v>1.0999999999999999E-2</v>
      </c>
      <c r="O78" s="223">
        <f>ROUND(E78*N78,5)</f>
        <v>1.0999999999999999E-2</v>
      </c>
      <c r="P78" s="223">
        <v>0</v>
      </c>
      <c r="Q78" s="223">
        <f>ROUND(E78*P78,5)</f>
        <v>0</v>
      </c>
      <c r="R78" s="223"/>
      <c r="S78" s="223"/>
      <c r="T78" s="224">
        <v>0</v>
      </c>
      <c r="U78" s="223">
        <f>ROUND(E78*T78,2)</f>
        <v>0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171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>
      <c r="A79" s="214"/>
      <c r="B79" s="220"/>
      <c r="C79" s="266" t="s">
        <v>131</v>
      </c>
      <c r="D79" s="225"/>
      <c r="E79" s="230">
        <v>1</v>
      </c>
      <c r="F79" s="233"/>
      <c r="G79" s="233"/>
      <c r="H79" s="233"/>
      <c r="I79" s="233"/>
      <c r="J79" s="233"/>
      <c r="K79" s="233"/>
      <c r="L79" s="233"/>
      <c r="M79" s="233"/>
      <c r="N79" s="223"/>
      <c r="O79" s="223"/>
      <c r="P79" s="223"/>
      <c r="Q79" s="223"/>
      <c r="R79" s="223"/>
      <c r="S79" s="223"/>
      <c r="T79" s="224"/>
      <c r="U79" s="223"/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132</v>
      </c>
      <c r="AF79" s="213">
        <v>0</v>
      </c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>
      <c r="A80" s="214">
        <v>33</v>
      </c>
      <c r="B80" s="220" t="s">
        <v>219</v>
      </c>
      <c r="C80" s="265" t="s">
        <v>220</v>
      </c>
      <c r="D80" s="222" t="s">
        <v>129</v>
      </c>
      <c r="E80" s="229">
        <v>1</v>
      </c>
      <c r="F80" s="232">
        <f>H80+J80</f>
        <v>0</v>
      </c>
      <c r="G80" s="233">
        <f>ROUND(E80*F80,2)</f>
        <v>0</v>
      </c>
      <c r="H80" s="233"/>
      <c r="I80" s="233">
        <f>ROUND(E80*H80,2)</f>
        <v>0</v>
      </c>
      <c r="J80" s="233"/>
      <c r="K80" s="233">
        <f>ROUND(E80*J80,2)</f>
        <v>0</v>
      </c>
      <c r="L80" s="233">
        <v>12</v>
      </c>
      <c r="M80" s="233">
        <f>G80*(1+L80/100)</f>
        <v>0</v>
      </c>
      <c r="N80" s="223">
        <v>1E-3</v>
      </c>
      <c r="O80" s="223">
        <f>ROUND(E80*N80,5)</f>
        <v>1E-3</v>
      </c>
      <c r="P80" s="223">
        <v>0</v>
      </c>
      <c r="Q80" s="223">
        <f>ROUND(E80*P80,5)</f>
        <v>0</v>
      </c>
      <c r="R80" s="223"/>
      <c r="S80" s="223"/>
      <c r="T80" s="224">
        <v>0</v>
      </c>
      <c r="U80" s="223">
        <f>ROUND(E80*T80,2)</f>
        <v>0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171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>
      <c r="A81" s="214"/>
      <c r="B81" s="220"/>
      <c r="C81" s="266" t="s">
        <v>131</v>
      </c>
      <c r="D81" s="225"/>
      <c r="E81" s="230">
        <v>1</v>
      </c>
      <c r="F81" s="233"/>
      <c r="G81" s="233"/>
      <c r="H81" s="233"/>
      <c r="I81" s="233"/>
      <c r="J81" s="233"/>
      <c r="K81" s="233"/>
      <c r="L81" s="233"/>
      <c r="M81" s="233"/>
      <c r="N81" s="223"/>
      <c r="O81" s="223"/>
      <c r="P81" s="223"/>
      <c r="Q81" s="223"/>
      <c r="R81" s="223"/>
      <c r="S81" s="223"/>
      <c r="T81" s="224"/>
      <c r="U81" s="223"/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132</v>
      </c>
      <c r="AF81" s="213">
        <v>0</v>
      </c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>
      <c r="A82" s="214">
        <v>34</v>
      </c>
      <c r="B82" s="220" t="s">
        <v>221</v>
      </c>
      <c r="C82" s="265" t="s">
        <v>222</v>
      </c>
      <c r="D82" s="222" t="s">
        <v>129</v>
      </c>
      <c r="E82" s="229">
        <v>1</v>
      </c>
      <c r="F82" s="232">
        <f>H82+J82</f>
        <v>0</v>
      </c>
      <c r="G82" s="233">
        <f>ROUND(E82*F82,2)</f>
        <v>0</v>
      </c>
      <c r="H82" s="233"/>
      <c r="I82" s="233">
        <f>ROUND(E82*H82,2)</f>
        <v>0</v>
      </c>
      <c r="J82" s="233"/>
      <c r="K82" s="233">
        <f>ROUND(E82*J82,2)</f>
        <v>0</v>
      </c>
      <c r="L82" s="233">
        <v>12</v>
      </c>
      <c r="M82" s="233">
        <f>G82*(1+L82/100)</f>
        <v>0</v>
      </c>
      <c r="N82" s="223">
        <v>6.9999999999999999E-4</v>
      </c>
      <c r="O82" s="223">
        <f>ROUND(E82*N82,5)</f>
        <v>6.9999999999999999E-4</v>
      </c>
      <c r="P82" s="223">
        <v>0</v>
      </c>
      <c r="Q82" s="223">
        <f>ROUND(E82*P82,5)</f>
        <v>0</v>
      </c>
      <c r="R82" s="223"/>
      <c r="S82" s="223"/>
      <c r="T82" s="224">
        <v>0</v>
      </c>
      <c r="U82" s="223">
        <f>ROUND(E82*T82,2)</f>
        <v>0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171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>
      <c r="A83" s="214"/>
      <c r="B83" s="220"/>
      <c r="C83" s="266" t="s">
        <v>131</v>
      </c>
      <c r="D83" s="225"/>
      <c r="E83" s="230">
        <v>1</v>
      </c>
      <c r="F83" s="233"/>
      <c r="G83" s="233"/>
      <c r="H83" s="233"/>
      <c r="I83" s="233"/>
      <c r="J83" s="233"/>
      <c r="K83" s="233"/>
      <c r="L83" s="233"/>
      <c r="M83" s="233"/>
      <c r="N83" s="223"/>
      <c r="O83" s="223"/>
      <c r="P83" s="223"/>
      <c r="Q83" s="223"/>
      <c r="R83" s="223"/>
      <c r="S83" s="223"/>
      <c r="T83" s="224"/>
      <c r="U83" s="223"/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132</v>
      </c>
      <c r="AF83" s="213">
        <v>0</v>
      </c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>
      <c r="A84" s="214">
        <v>35</v>
      </c>
      <c r="B84" s="220" t="s">
        <v>223</v>
      </c>
      <c r="C84" s="265" t="s">
        <v>224</v>
      </c>
      <c r="D84" s="222" t="s">
        <v>129</v>
      </c>
      <c r="E84" s="229">
        <v>1</v>
      </c>
      <c r="F84" s="232">
        <f>H84+J84</f>
        <v>0</v>
      </c>
      <c r="G84" s="233">
        <f>ROUND(E84*F84,2)</f>
        <v>0</v>
      </c>
      <c r="H84" s="233"/>
      <c r="I84" s="233">
        <f>ROUND(E84*H84,2)</f>
        <v>0</v>
      </c>
      <c r="J84" s="233"/>
      <c r="K84" s="233">
        <f>ROUND(E84*J84,2)</f>
        <v>0</v>
      </c>
      <c r="L84" s="233">
        <v>12</v>
      </c>
      <c r="M84" s="233">
        <f>G84*(1+L84/100)</f>
        <v>0</v>
      </c>
      <c r="N84" s="223">
        <v>1.83E-2</v>
      </c>
      <c r="O84" s="223">
        <f>ROUND(E84*N84,5)</f>
        <v>1.83E-2</v>
      </c>
      <c r="P84" s="223">
        <v>0</v>
      </c>
      <c r="Q84" s="223">
        <f>ROUND(E84*P84,5)</f>
        <v>0</v>
      </c>
      <c r="R84" s="223"/>
      <c r="S84" s="223"/>
      <c r="T84" s="224">
        <v>0</v>
      </c>
      <c r="U84" s="223">
        <f>ROUND(E84*T84,2)</f>
        <v>0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171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>
      <c r="A85" s="214"/>
      <c r="B85" s="220"/>
      <c r="C85" s="266" t="s">
        <v>131</v>
      </c>
      <c r="D85" s="225"/>
      <c r="E85" s="230">
        <v>1</v>
      </c>
      <c r="F85" s="233"/>
      <c r="G85" s="233"/>
      <c r="H85" s="233"/>
      <c r="I85" s="233"/>
      <c r="J85" s="233"/>
      <c r="K85" s="233"/>
      <c r="L85" s="233"/>
      <c r="M85" s="233"/>
      <c r="N85" s="223"/>
      <c r="O85" s="223"/>
      <c r="P85" s="223"/>
      <c r="Q85" s="223"/>
      <c r="R85" s="223"/>
      <c r="S85" s="223"/>
      <c r="T85" s="224"/>
      <c r="U85" s="223"/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132</v>
      </c>
      <c r="AF85" s="213">
        <v>0</v>
      </c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>
      <c r="A86" s="214">
        <v>36</v>
      </c>
      <c r="B86" s="220" t="s">
        <v>225</v>
      </c>
      <c r="C86" s="265" t="s">
        <v>226</v>
      </c>
      <c r="D86" s="222" t="s">
        <v>129</v>
      </c>
      <c r="E86" s="229">
        <v>1</v>
      </c>
      <c r="F86" s="232">
        <f>H86+J86</f>
        <v>0</v>
      </c>
      <c r="G86" s="233">
        <f>ROUND(E86*F86,2)</f>
        <v>0</v>
      </c>
      <c r="H86" s="233"/>
      <c r="I86" s="233">
        <f>ROUND(E86*H86,2)</f>
        <v>0</v>
      </c>
      <c r="J86" s="233"/>
      <c r="K86" s="233">
        <f>ROUND(E86*J86,2)</f>
        <v>0</v>
      </c>
      <c r="L86" s="233">
        <v>12</v>
      </c>
      <c r="M86" s="233">
        <f>G86*(1+L86/100)</f>
        <v>0</v>
      </c>
      <c r="N86" s="223">
        <v>8.1999999999999998E-4</v>
      </c>
      <c r="O86" s="223">
        <f>ROUND(E86*N86,5)</f>
        <v>8.1999999999999998E-4</v>
      </c>
      <c r="P86" s="223">
        <v>0</v>
      </c>
      <c r="Q86" s="223">
        <f>ROUND(E86*P86,5)</f>
        <v>0</v>
      </c>
      <c r="R86" s="223"/>
      <c r="S86" s="223"/>
      <c r="T86" s="224">
        <v>0</v>
      </c>
      <c r="U86" s="223">
        <f>ROUND(E86*T86,2)</f>
        <v>0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171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>
      <c r="A87" s="214"/>
      <c r="B87" s="220"/>
      <c r="C87" s="266" t="s">
        <v>131</v>
      </c>
      <c r="D87" s="225"/>
      <c r="E87" s="230">
        <v>1</v>
      </c>
      <c r="F87" s="233"/>
      <c r="G87" s="233"/>
      <c r="H87" s="233"/>
      <c r="I87" s="233"/>
      <c r="J87" s="233"/>
      <c r="K87" s="233"/>
      <c r="L87" s="233"/>
      <c r="M87" s="233"/>
      <c r="N87" s="223"/>
      <c r="O87" s="223"/>
      <c r="P87" s="223"/>
      <c r="Q87" s="223"/>
      <c r="R87" s="223"/>
      <c r="S87" s="223"/>
      <c r="T87" s="224"/>
      <c r="U87" s="223"/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132</v>
      </c>
      <c r="AF87" s="213">
        <v>0</v>
      </c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>
      <c r="A88" s="214">
        <v>37</v>
      </c>
      <c r="B88" s="220" t="s">
        <v>227</v>
      </c>
      <c r="C88" s="265" t="s">
        <v>228</v>
      </c>
      <c r="D88" s="222" t="s">
        <v>129</v>
      </c>
      <c r="E88" s="229">
        <v>1</v>
      </c>
      <c r="F88" s="232">
        <f>H88+J88</f>
        <v>0</v>
      </c>
      <c r="G88" s="233">
        <f>ROUND(E88*F88,2)</f>
        <v>0</v>
      </c>
      <c r="H88" s="233"/>
      <c r="I88" s="233">
        <f>ROUND(E88*H88,2)</f>
        <v>0</v>
      </c>
      <c r="J88" s="233"/>
      <c r="K88" s="233">
        <f>ROUND(E88*J88,2)</f>
        <v>0</v>
      </c>
      <c r="L88" s="233">
        <v>12</v>
      </c>
      <c r="M88" s="233">
        <f>G88*(1+L88/100)</f>
        <v>0</v>
      </c>
      <c r="N88" s="223">
        <v>1.1999999999999999E-3</v>
      </c>
      <c r="O88" s="223">
        <f>ROUND(E88*N88,5)</f>
        <v>1.1999999999999999E-3</v>
      </c>
      <c r="P88" s="223">
        <v>0</v>
      </c>
      <c r="Q88" s="223">
        <f>ROUND(E88*P88,5)</f>
        <v>0</v>
      </c>
      <c r="R88" s="223"/>
      <c r="S88" s="223"/>
      <c r="T88" s="224">
        <v>0</v>
      </c>
      <c r="U88" s="223">
        <f>ROUND(E88*T88,2)</f>
        <v>0</v>
      </c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171</v>
      </c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>
      <c r="A89" s="214"/>
      <c r="B89" s="220"/>
      <c r="C89" s="266" t="s">
        <v>131</v>
      </c>
      <c r="D89" s="225"/>
      <c r="E89" s="230">
        <v>1</v>
      </c>
      <c r="F89" s="233"/>
      <c r="G89" s="233"/>
      <c r="H89" s="233"/>
      <c r="I89" s="233"/>
      <c r="J89" s="233"/>
      <c r="K89" s="233"/>
      <c r="L89" s="233"/>
      <c r="M89" s="233"/>
      <c r="N89" s="223"/>
      <c r="O89" s="223"/>
      <c r="P89" s="223"/>
      <c r="Q89" s="223"/>
      <c r="R89" s="223"/>
      <c r="S89" s="223"/>
      <c r="T89" s="224"/>
      <c r="U89" s="223"/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132</v>
      </c>
      <c r="AF89" s="213">
        <v>0</v>
      </c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>
      <c r="A90" s="215" t="s">
        <v>125</v>
      </c>
      <c r="B90" s="221" t="s">
        <v>74</v>
      </c>
      <c r="C90" s="267" t="s">
        <v>75</v>
      </c>
      <c r="D90" s="226"/>
      <c r="E90" s="231"/>
      <c r="F90" s="234"/>
      <c r="G90" s="234">
        <f>SUMIF(AE91:AE93,"&lt;&gt;NOR",G91:G93)</f>
        <v>0</v>
      </c>
      <c r="H90" s="234"/>
      <c r="I90" s="234">
        <f>SUM(I91:I93)</f>
        <v>0</v>
      </c>
      <c r="J90" s="234"/>
      <c r="K90" s="234">
        <f>SUM(K91:K93)</f>
        <v>0</v>
      </c>
      <c r="L90" s="234"/>
      <c r="M90" s="234">
        <f>SUM(M91:M93)</f>
        <v>0</v>
      </c>
      <c r="N90" s="227"/>
      <c r="O90" s="227">
        <f>SUM(O91:O93)</f>
        <v>0</v>
      </c>
      <c r="P90" s="227"/>
      <c r="Q90" s="227">
        <f>SUM(Q91:Q93)</f>
        <v>0</v>
      </c>
      <c r="R90" s="227"/>
      <c r="S90" s="227"/>
      <c r="T90" s="228"/>
      <c r="U90" s="227">
        <f>SUM(U91:U93)</f>
        <v>0</v>
      </c>
      <c r="AE90" t="s">
        <v>126</v>
      </c>
    </row>
    <row r="91" spans="1:60" outlineLevel="1">
      <c r="A91" s="214">
        <v>38</v>
      </c>
      <c r="B91" s="220" t="s">
        <v>229</v>
      </c>
      <c r="C91" s="265" t="s">
        <v>230</v>
      </c>
      <c r="D91" s="222" t="s">
        <v>129</v>
      </c>
      <c r="E91" s="229">
        <v>2</v>
      </c>
      <c r="F91" s="232">
        <f>H91+J91</f>
        <v>0</v>
      </c>
      <c r="G91" s="233">
        <f>ROUND(E91*F91,2)</f>
        <v>0</v>
      </c>
      <c r="H91" s="233"/>
      <c r="I91" s="233">
        <f>ROUND(E91*H91,2)</f>
        <v>0</v>
      </c>
      <c r="J91" s="233"/>
      <c r="K91" s="233">
        <f>ROUND(E91*J91,2)</f>
        <v>0</v>
      </c>
      <c r="L91" s="233">
        <v>12</v>
      </c>
      <c r="M91" s="233">
        <f>G91*(1+L91/100)</f>
        <v>0</v>
      </c>
      <c r="N91" s="223">
        <v>0</v>
      </c>
      <c r="O91" s="223">
        <f>ROUND(E91*N91,5)</f>
        <v>0</v>
      </c>
      <c r="P91" s="223">
        <v>0</v>
      </c>
      <c r="Q91" s="223">
        <f>ROUND(E91*P91,5)</f>
        <v>0</v>
      </c>
      <c r="R91" s="223"/>
      <c r="S91" s="223"/>
      <c r="T91" s="224">
        <v>0</v>
      </c>
      <c r="U91" s="223">
        <f>ROUND(E91*T91,2)</f>
        <v>0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130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>
      <c r="A92" s="214"/>
      <c r="B92" s="220"/>
      <c r="C92" s="266" t="s">
        <v>231</v>
      </c>
      <c r="D92" s="225"/>
      <c r="E92" s="230">
        <v>1</v>
      </c>
      <c r="F92" s="233"/>
      <c r="G92" s="233"/>
      <c r="H92" s="233"/>
      <c r="I92" s="233"/>
      <c r="J92" s="233"/>
      <c r="K92" s="233"/>
      <c r="L92" s="233"/>
      <c r="M92" s="233"/>
      <c r="N92" s="223"/>
      <c r="O92" s="223"/>
      <c r="P92" s="223"/>
      <c r="Q92" s="223"/>
      <c r="R92" s="223"/>
      <c r="S92" s="223"/>
      <c r="T92" s="224"/>
      <c r="U92" s="223"/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132</v>
      </c>
      <c r="AF92" s="213">
        <v>0</v>
      </c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>
      <c r="A93" s="214"/>
      <c r="B93" s="220"/>
      <c r="C93" s="266" t="s">
        <v>232</v>
      </c>
      <c r="D93" s="225"/>
      <c r="E93" s="230">
        <v>1</v>
      </c>
      <c r="F93" s="233"/>
      <c r="G93" s="233"/>
      <c r="H93" s="233"/>
      <c r="I93" s="233"/>
      <c r="J93" s="233"/>
      <c r="K93" s="233"/>
      <c r="L93" s="233"/>
      <c r="M93" s="233"/>
      <c r="N93" s="223"/>
      <c r="O93" s="223"/>
      <c r="P93" s="223"/>
      <c r="Q93" s="223"/>
      <c r="R93" s="223"/>
      <c r="S93" s="223"/>
      <c r="T93" s="224"/>
      <c r="U93" s="223"/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132</v>
      </c>
      <c r="AF93" s="213">
        <v>0</v>
      </c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>
      <c r="A94" s="215" t="s">
        <v>125</v>
      </c>
      <c r="B94" s="221" t="s">
        <v>76</v>
      </c>
      <c r="C94" s="267" t="s">
        <v>77</v>
      </c>
      <c r="D94" s="226"/>
      <c r="E94" s="231"/>
      <c r="F94" s="234"/>
      <c r="G94" s="234">
        <f>SUMIF(AE95:AE99,"&lt;&gt;NOR",G95:G99)</f>
        <v>0</v>
      </c>
      <c r="H94" s="234"/>
      <c r="I94" s="234">
        <f>SUM(I95:I99)</f>
        <v>0</v>
      </c>
      <c r="J94" s="234"/>
      <c r="K94" s="234">
        <f>SUM(K95:K99)</f>
        <v>0</v>
      </c>
      <c r="L94" s="234"/>
      <c r="M94" s="234">
        <f>SUM(M95:M99)</f>
        <v>0</v>
      </c>
      <c r="N94" s="227"/>
      <c r="O94" s="227">
        <f>SUM(O95:O99)</f>
        <v>0.10464999999999999</v>
      </c>
      <c r="P94" s="227"/>
      <c r="Q94" s="227">
        <f>SUM(Q95:Q99)</f>
        <v>0</v>
      </c>
      <c r="R94" s="227"/>
      <c r="S94" s="227"/>
      <c r="T94" s="228"/>
      <c r="U94" s="227">
        <f>SUM(U95:U99)</f>
        <v>2.2799999999999998</v>
      </c>
      <c r="AE94" t="s">
        <v>126</v>
      </c>
    </row>
    <row r="95" spans="1:60" ht="22.5" outlineLevel="1">
      <c r="A95" s="214">
        <v>39</v>
      </c>
      <c r="B95" s="220" t="s">
        <v>233</v>
      </c>
      <c r="C95" s="265" t="s">
        <v>234</v>
      </c>
      <c r="D95" s="222" t="s">
        <v>135</v>
      </c>
      <c r="E95" s="229">
        <v>6.8</v>
      </c>
      <c r="F95" s="232">
        <f>H95+J95</f>
        <v>0</v>
      </c>
      <c r="G95" s="233">
        <f>ROUND(E95*F95,2)</f>
        <v>0</v>
      </c>
      <c r="H95" s="233"/>
      <c r="I95" s="233">
        <f>ROUND(E95*H95,2)</f>
        <v>0</v>
      </c>
      <c r="J95" s="233"/>
      <c r="K95" s="233">
        <f>ROUND(E95*J95,2)</f>
        <v>0</v>
      </c>
      <c r="L95" s="233">
        <v>12</v>
      </c>
      <c r="M95" s="233">
        <f>G95*(1+L95/100)</f>
        <v>0</v>
      </c>
      <c r="N95" s="223">
        <v>1.4800000000000001E-2</v>
      </c>
      <c r="O95" s="223">
        <f>ROUND(E95*N95,5)</f>
        <v>0.10063999999999999</v>
      </c>
      <c r="P95" s="223">
        <v>0</v>
      </c>
      <c r="Q95" s="223">
        <f>ROUND(E95*P95,5)</f>
        <v>0</v>
      </c>
      <c r="R95" s="223"/>
      <c r="S95" s="223"/>
      <c r="T95" s="224">
        <v>0.30731999999999998</v>
      </c>
      <c r="U95" s="223">
        <f>ROUND(E95*T95,2)</f>
        <v>2.09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130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>
      <c r="A96" s="214"/>
      <c r="B96" s="220"/>
      <c r="C96" s="266" t="s">
        <v>235</v>
      </c>
      <c r="D96" s="225"/>
      <c r="E96" s="230">
        <v>6.8</v>
      </c>
      <c r="F96" s="233"/>
      <c r="G96" s="233"/>
      <c r="H96" s="233"/>
      <c r="I96" s="233"/>
      <c r="J96" s="233"/>
      <c r="K96" s="233"/>
      <c r="L96" s="233"/>
      <c r="M96" s="233"/>
      <c r="N96" s="223"/>
      <c r="O96" s="223"/>
      <c r="P96" s="223"/>
      <c r="Q96" s="223"/>
      <c r="R96" s="223"/>
      <c r="S96" s="223"/>
      <c r="T96" s="224"/>
      <c r="U96" s="223"/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132</v>
      </c>
      <c r="AF96" s="213">
        <v>0</v>
      </c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>
      <c r="A97" s="214">
        <v>40</v>
      </c>
      <c r="B97" s="220" t="s">
        <v>236</v>
      </c>
      <c r="C97" s="265" t="s">
        <v>237</v>
      </c>
      <c r="D97" s="222" t="s">
        <v>238</v>
      </c>
      <c r="E97" s="229">
        <v>0.17</v>
      </c>
      <c r="F97" s="232">
        <f>H97+J97</f>
        <v>0</v>
      </c>
      <c r="G97" s="233">
        <f>ROUND(E97*F97,2)</f>
        <v>0</v>
      </c>
      <c r="H97" s="233"/>
      <c r="I97" s="233">
        <f>ROUND(E97*H97,2)</f>
        <v>0</v>
      </c>
      <c r="J97" s="233"/>
      <c r="K97" s="233">
        <f>ROUND(E97*J97,2)</f>
        <v>0</v>
      </c>
      <c r="L97" s="233">
        <v>12</v>
      </c>
      <c r="M97" s="233">
        <f>G97*(1+L97/100)</f>
        <v>0</v>
      </c>
      <c r="N97" s="223">
        <v>2.3570000000000001E-2</v>
      </c>
      <c r="O97" s="223">
        <f>ROUND(E97*N97,5)</f>
        <v>4.0099999999999997E-3</v>
      </c>
      <c r="P97" s="223">
        <v>0</v>
      </c>
      <c r="Q97" s="223">
        <f>ROUND(E97*P97,5)</f>
        <v>0</v>
      </c>
      <c r="R97" s="223"/>
      <c r="S97" s="223"/>
      <c r="T97" s="224">
        <v>0</v>
      </c>
      <c r="U97" s="223">
        <f>ROUND(E97*T97,2)</f>
        <v>0</v>
      </c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130</v>
      </c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>
      <c r="A98" s="214"/>
      <c r="B98" s="220"/>
      <c r="C98" s="266" t="s">
        <v>239</v>
      </c>
      <c r="D98" s="225"/>
      <c r="E98" s="230">
        <v>0.17</v>
      </c>
      <c r="F98" s="233"/>
      <c r="G98" s="233"/>
      <c r="H98" s="233"/>
      <c r="I98" s="233"/>
      <c r="J98" s="233"/>
      <c r="K98" s="233"/>
      <c r="L98" s="233"/>
      <c r="M98" s="233"/>
      <c r="N98" s="223"/>
      <c r="O98" s="223"/>
      <c r="P98" s="223"/>
      <c r="Q98" s="223"/>
      <c r="R98" s="223"/>
      <c r="S98" s="223"/>
      <c r="T98" s="224"/>
      <c r="U98" s="223"/>
      <c r="V98" s="213"/>
      <c r="W98" s="213"/>
      <c r="X98" s="213"/>
      <c r="Y98" s="213"/>
      <c r="Z98" s="213"/>
      <c r="AA98" s="213"/>
      <c r="AB98" s="213"/>
      <c r="AC98" s="213"/>
      <c r="AD98" s="213"/>
      <c r="AE98" s="213" t="s">
        <v>132</v>
      </c>
      <c r="AF98" s="213">
        <v>0</v>
      </c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ht="22.5" outlineLevel="1">
      <c r="A99" s="214">
        <v>41</v>
      </c>
      <c r="B99" s="220" t="s">
        <v>240</v>
      </c>
      <c r="C99" s="265" t="s">
        <v>241</v>
      </c>
      <c r="D99" s="222" t="s">
        <v>170</v>
      </c>
      <c r="E99" s="229">
        <v>0.10465000000000001</v>
      </c>
      <c r="F99" s="232">
        <f>H99+J99</f>
        <v>0</v>
      </c>
      <c r="G99" s="233">
        <f>ROUND(E99*F99,2)</f>
        <v>0</v>
      </c>
      <c r="H99" s="233"/>
      <c r="I99" s="233">
        <f>ROUND(E99*H99,2)</f>
        <v>0</v>
      </c>
      <c r="J99" s="233"/>
      <c r="K99" s="233">
        <f>ROUND(E99*J99,2)</f>
        <v>0</v>
      </c>
      <c r="L99" s="233">
        <v>12</v>
      </c>
      <c r="M99" s="233">
        <f>G99*(1+L99/100)</f>
        <v>0</v>
      </c>
      <c r="N99" s="223">
        <v>0</v>
      </c>
      <c r="O99" s="223">
        <f>ROUND(E99*N99,5)</f>
        <v>0</v>
      </c>
      <c r="P99" s="223">
        <v>0</v>
      </c>
      <c r="Q99" s="223">
        <f>ROUND(E99*P99,5)</f>
        <v>0</v>
      </c>
      <c r="R99" s="223"/>
      <c r="S99" s="223"/>
      <c r="T99" s="224">
        <v>1.863</v>
      </c>
      <c r="U99" s="223">
        <f>ROUND(E99*T99,2)</f>
        <v>0.19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242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>
      <c r="A100" s="215" t="s">
        <v>125</v>
      </c>
      <c r="B100" s="221" t="s">
        <v>78</v>
      </c>
      <c r="C100" s="267" t="s">
        <v>79</v>
      </c>
      <c r="D100" s="226"/>
      <c r="E100" s="231"/>
      <c r="F100" s="234"/>
      <c r="G100" s="234">
        <f>SUMIF(AE101:AE138,"&lt;&gt;NOR",G101:G138)</f>
        <v>0</v>
      </c>
      <c r="H100" s="234"/>
      <c r="I100" s="234">
        <f>SUM(I101:I138)</f>
        <v>0</v>
      </c>
      <c r="J100" s="234"/>
      <c r="K100" s="234">
        <f>SUM(K101:K138)</f>
        <v>0</v>
      </c>
      <c r="L100" s="234"/>
      <c r="M100" s="234">
        <f>SUM(M101:M138)</f>
        <v>0</v>
      </c>
      <c r="N100" s="227"/>
      <c r="O100" s="227">
        <f>SUM(O101:O138)</f>
        <v>4.5423099999999996</v>
      </c>
      <c r="P100" s="227"/>
      <c r="Q100" s="227">
        <f>SUM(Q101:Q138)</f>
        <v>0</v>
      </c>
      <c r="R100" s="227"/>
      <c r="S100" s="227"/>
      <c r="T100" s="228"/>
      <c r="U100" s="227">
        <f>SUM(U101:U138)</f>
        <v>194.18000000000004</v>
      </c>
      <c r="AE100" t="s">
        <v>126</v>
      </c>
    </row>
    <row r="101" spans="1:60" ht="22.5" outlineLevel="1">
      <c r="A101" s="214">
        <v>42</v>
      </c>
      <c r="B101" s="220" t="s">
        <v>243</v>
      </c>
      <c r="C101" s="265" t="s">
        <v>244</v>
      </c>
      <c r="D101" s="222" t="s">
        <v>135</v>
      </c>
      <c r="E101" s="229">
        <v>36.327500000000001</v>
      </c>
      <c r="F101" s="232">
        <f>H101+J101</f>
        <v>0</v>
      </c>
      <c r="G101" s="233">
        <f>ROUND(E101*F101,2)</f>
        <v>0</v>
      </c>
      <c r="H101" s="233"/>
      <c r="I101" s="233">
        <f>ROUND(E101*H101,2)</f>
        <v>0</v>
      </c>
      <c r="J101" s="233"/>
      <c r="K101" s="233">
        <f>ROUND(E101*J101,2)</f>
        <v>0</v>
      </c>
      <c r="L101" s="233">
        <v>12</v>
      </c>
      <c r="M101" s="233">
        <f>G101*(1+L101/100)</f>
        <v>0</v>
      </c>
      <c r="N101" s="223">
        <v>5.1490000000000001E-2</v>
      </c>
      <c r="O101" s="223">
        <f>ROUND(E101*N101,5)</f>
        <v>1.8705000000000001</v>
      </c>
      <c r="P101" s="223">
        <v>0</v>
      </c>
      <c r="Q101" s="223">
        <f>ROUND(E101*P101,5)</f>
        <v>0</v>
      </c>
      <c r="R101" s="223"/>
      <c r="S101" s="223"/>
      <c r="T101" s="224">
        <v>1.9810000000000001</v>
      </c>
      <c r="U101" s="223">
        <f>ROUND(E101*T101,2)</f>
        <v>71.959999999999994</v>
      </c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130</v>
      </c>
      <c r="AF101" s="213"/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>
      <c r="A102" s="214"/>
      <c r="B102" s="220"/>
      <c r="C102" s="266" t="s">
        <v>245</v>
      </c>
      <c r="D102" s="225"/>
      <c r="E102" s="230">
        <v>28.9025</v>
      </c>
      <c r="F102" s="233"/>
      <c r="G102" s="233"/>
      <c r="H102" s="233"/>
      <c r="I102" s="233"/>
      <c r="J102" s="233"/>
      <c r="K102" s="233"/>
      <c r="L102" s="233"/>
      <c r="M102" s="233"/>
      <c r="N102" s="223"/>
      <c r="O102" s="223"/>
      <c r="P102" s="223"/>
      <c r="Q102" s="223"/>
      <c r="R102" s="223"/>
      <c r="S102" s="223"/>
      <c r="T102" s="224"/>
      <c r="U102" s="223"/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132</v>
      </c>
      <c r="AF102" s="213">
        <v>0</v>
      </c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>
      <c r="A103" s="214"/>
      <c r="B103" s="220"/>
      <c r="C103" s="266" t="s">
        <v>246</v>
      </c>
      <c r="D103" s="225"/>
      <c r="E103" s="230">
        <v>7.4249999999999998</v>
      </c>
      <c r="F103" s="233"/>
      <c r="G103" s="233"/>
      <c r="H103" s="233"/>
      <c r="I103" s="233"/>
      <c r="J103" s="233"/>
      <c r="K103" s="233"/>
      <c r="L103" s="233"/>
      <c r="M103" s="233"/>
      <c r="N103" s="223"/>
      <c r="O103" s="223"/>
      <c r="P103" s="223"/>
      <c r="Q103" s="223"/>
      <c r="R103" s="223"/>
      <c r="S103" s="223"/>
      <c r="T103" s="224"/>
      <c r="U103" s="223"/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132</v>
      </c>
      <c r="AF103" s="213">
        <v>0</v>
      </c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ht="22.5" outlineLevel="1">
      <c r="A104" s="214">
        <v>43</v>
      </c>
      <c r="B104" s="220" t="s">
        <v>247</v>
      </c>
      <c r="C104" s="265" t="s">
        <v>248</v>
      </c>
      <c r="D104" s="222" t="s">
        <v>135</v>
      </c>
      <c r="E104" s="229">
        <v>72.655000000000001</v>
      </c>
      <c r="F104" s="232">
        <f>H104+J104</f>
        <v>0</v>
      </c>
      <c r="G104" s="233">
        <f>ROUND(E104*F104,2)</f>
        <v>0</v>
      </c>
      <c r="H104" s="233"/>
      <c r="I104" s="233">
        <f>ROUND(E104*H104,2)</f>
        <v>0</v>
      </c>
      <c r="J104" s="233"/>
      <c r="K104" s="233">
        <f>ROUND(E104*J104,2)</f>
        <v>0</v>
      </c>
      <c r="L104" s="233">
        <v>12</v>
      </c>
      <c r="M104" s="233">
        <f>G104*(1+L104/100)</f>
        <v>0</v>
      </c>
      <c r="N104" s="223">
        <v>8.0000000000000002E-3</v>
      </c>
      <c r="O104" s="223">
        <f>ROUND(E104*N104,5)</f>
        <v>0.58123999999999998</v>
      </c>
      <c r="P104" s="223">
        <v>0</v>
      </c>
      <c r="Q104" s="223">
        <f>ROUND(E104*P104,5)</f>
        <v>0</v>
      </c>
      <c r="R104" s="223"/>
      <c r="S104" s="223"/>
      <c r="T104" s="224">
        <v>0</v>
      </c>
      <c r="U104" s="223">
        <f>ROUND(E104*T104,2)</f>
        <v>0</v>
      </c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130</v>
      </c>
      <c r="AF104" s="213"/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>
      <c r="A105" s="214"/>
      <c r="B105" s="220"/>
      <c r="C105" s="266" t="s">
        <v>249</v>
      </c>
      <c r="D105" s="225"/>
      <c r="E105" s="230">
        <v>57.805</v>
      </c>
      <c r="F105" s="233"/>
      <c r="G105" s="233"/>
      <c r="H105" s="233"/>
      <c r="I105" s="233"/>
      <c r="J105" s="233"/>
      <c r="K105" s="233"/>
      <c r="L105" s="233"/>
      <c r="M105" s="233"/>
      <c r="N105" s="223"/>
      <c r="O105" s="223"/>
      <c r="P105" s="223"/>
      <c r="Q105" s="223"/>
      <c r="R105" s="223"/>
      <c r="S105" s="223"/>
      <c r="T105" s="224"/>
      <c r="U105" s="223"/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132</v>
      </c>
      <c r="AF105" s="213">
        <v>0</v>
      </c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>
      <c r="A106" s="214"/>
      <c r="B106" s="220"/>
      <c r="C106" s="266" t="s">
        <v>250</v>
      </c>
      <c r="D106" s="225"/>
      <c r="E106" s="230">
        <v>14.85</v>
      </c>
      <c r="F106" s="233"/>
      <c r="G106" s="233"/>
      <c r="H106" s="233"/>
      <c r="I106" s="233"/>
      <c r="J106" s="233"/>
      <c r="K106" s="233"/>
      <c r="L106" s="233"/>
      <c r="M106" s="233"/>
      <c r="N106" s="223"/>
      <c r="O106" s="223"/>
      <c r="P106" s="223"/>
      <c r="Q106" s="223"/>
      <c r="R106" s="223"/>
      <c r="S106" s="223"/>
      <c r="T106" s="224"/>
      <c r="U106" s="223"/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 t="s">
        <v>132</v>
      </c>
      <c r="AF106" s="213">
        <v>0</v>
      </c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ht="22.5" outlineLevel="1">
      <c r="A107" s="214">
        <v>44</v>
      </c>
      <c r="B107" s="220" t="s">
        <v>251</v>
      </c>
      <c r="C107" s="265" t="s">
        <v>252</v>
      </c>
      <c r="D107" s="222" t="s">
        <v>135</v>
      </c>
      <c r="E107" s="229">
        <v>44.164999999999999</v>
      </c>
      <c r="F107" s="232">
        <f>H107+J107</f>
        <v>0</v>
      </c>
      <c r="G107" s="233">
        <f>ROUND(E107*F107,2)</f>
        <v>0</v>
      </c>
      <c r="H107" s="233"/>
      <c r="I107" s="233">
        <f>ROUND(E107*H107,2)</f>
        <v>0</v>
      </c>
      <c r="J107" s="233"/>
      <c r="K107" s="233">
        <f>ROUND(E107*J107,2)</f>
        <v>0</v>
      </c>
      <c r="L107" s="233">
        <v>12</v>
      </c>
      <c r="M107" s="233">
        <f>G107*(1+L107/100)</f>
        <v>0</v>
      </c>
      <c r="N107" s="223">
        <v>2.521E-2</v>
      </c>
      <c r="O107" s="223">
        <f>ROUND(E107*N107,5)</f>
        <v>1.1133999999999999</v>
      </c>
      <c r="P107" s="223">
        <v>0</v>
      </c>
      <c r="Q107" s="223">
        <f>ROUND(E107*P107,5)</f>
        <v>0</v>
      </c>
      <c r="R107" s="223"/>
      <c r="S107" s="223"/>
      <c r="T107" s="224">
        <v>1.2250000000000001</v>
      </c>
      <c r="U107" s="223">
        <f>ROUND(E107*T107,2)</f>
        <v>54.1</v>
      </c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130</v>
      </c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>
      <c r="A108" s="214"/>
      <c r="B108" s="220"/>
      <c r="C108" s="266" t="s">
        <v>253</v>
      </c>
      <c r="D108" s="225"/>
      <c r="E108" s="230">
        <v>44.164999999999999</v>
      </c>
      <c r="F108" s="233"/>
      <c r="G108" s="233"/>
      <c r="H108" s="233"/>
      <c r="I108" s="233"/>
      <c r="J108" s="233"/>
      <c r="K108" s="233"/>
      <c r="L108" s="233"/>
      <c r="M108" s="233"/>
      <c r="N108" s="223"/>
      <c r="O108" s="223"/>
      <c r="P108" s="223"/>
      <c r="Q108" s="223"/>
      <c r="R108" s="223"/>
      <c r="S108" s="223"/>
      <c r="T108" s="224"/>
      <c r="U108" s="223"/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 t="s">
        <v>132</v>
      </c>
      <c r="AF108" s="213">
        <v>0</v>
      </c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ht="22.5" outlineLevel="1">
      <c r="A109" s="214">
        <v>45</v>
      </c>
      <c r="B109" s="220" t="s">
        <v>254</v>
      </c>
      <c r="C109" s="265" t="s">
        <v>255</v>
      </c>
      <c r="D109" s="222" t="s">
        <v>135</v>
      </c>
      <c r="E109" s="229">
        <v>12.21</v>
      </c>
      <c r="F109" s="232">
        <f>H109+J109</f>
        <v>0</v>
      </c>
      <c r="G109" s="233">
        <f>ROUND(E109*F109,2)</f>
        <v>0</v>
      </c>
      <c r="H109" s="233"/>
      <c r="I109" s="233">
        <f>ROUND(E109*H109,2)</f>
        <v>0</v>
      </c>
      <c r="J109" s="233"/>
      <c r="K109" s="233">
        <f>ROUND(E109*J109,2)</f>
        <v>0</v>
      </c>
      <c r="L109" s="233">
        <v>12</v>
      </c>
      <c r="M109" s="233">
        <f>G109*(1+L109/100)</f>
        <v>0</v>
      </c>
      <c r="N109" s="223">
        <v>2.521E-2</v>
      </c>
      <c r="O109" s="223">
        <f>ROUND(E109*N109,5)</f>
        <v>0.30780999999999997</v>
      </c>
      <c r="P109" s="223">
        <v>0</v>
      </c>
      <c r="Q109" s="223">
        <f>ROUND(E109*P109,5)</f>
        <v>0</v>
      </c>
      <c r="R109" s="223"/>
      <c r="S109" s="223"/>
      <c r="T109" s="224">
        <v>1.2250000000000001</v>
      </c>
      <c r="U109" s="223">
        <f>ROUND(E109*T109,2)</f>
        <v>14.96</v>
      </c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 t="s">
        <v>130</v>
      </c>
      <c r="AF109" s="213"/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>
      <c r="A110" s="214"/>
      <c r="B110" s="220"/>
      <c r="C110" s="266" t="s">
        <v>256</v>
      </c>
      <c r="D110" s="225"/>
      <c r="E110" s="230">
        <v>12.21</v>
      </c>
      <c r="F110" s="233"/>
      <c r="G110" s="233"/>
      <c r="H110" s="233"/>
      <c r="I110" s="233"/>
      <c r="J110" s="233"/>
      <c r="K110" s="233"/>
      <c r="L110" s="233"/>
      <c r="M110" s="233"/>
      <c r="N110" s="223"/>
      <c r="O110" s="223"/>
      <c r="P110" s="223"/>
      <c r="Q110" s="223"/>
      <c r="R110" s="223"/>
      <c r="S110" s="223"/>
      <c r="T110" s="224"/>
      <c r="U110" s="223"/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 t="s">
        <v>132</v>
      </c>
      <c r="AF110" s="213">
        <v>0</v>
      </c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ht="22.5" outlineLevel="1">
      <c r="A111" s="214">
        <v>46</v>
      </c>
      <c r="B111" s="220" t="s">
        <v>257</v>
      </c>
      <c r="C111" s="265" t="s">
        <v>258</v>
      </c>
      <c r="D111" s="222" t="s">
        <v>135</v>
      </c>
      <c r="E111" s="229">
        <v>24.585000000000001</v>
      </c>
      <c r="F111" s="232">
        <f>H111+J111</f>
        <v>0</v>
      </c>
      <c r="G111" s="233">
        <f>ROUND(E111*F111,2)</f>
        <v>0</v>
      </c>
      <c r="H111" s="233"/>
      <c r="I111" s="233">
        <f>ROUND(E111*H111,2)</f>
        <v>0</v>
      </c>
      <c r="J111" s="233"/>
      <c r="K111" s="233">
        <f>ROUND(E111*J111,2)</f>
        <v>0</v>
      </c>
      <c r="L111" s="233">
        <v>12</v>
      </c>
      <c r="M111" s="233">
        <f>G111*(1+L111/100)</f>
        <v>0</v>
      </c>
      <c r="N111" s="223">
        <v>1.4290000000000001E-2</v>
      </c>
      <c r="O111" s="223">
        <f>ROUND(E111*N111,5)</f>
        <v>0.35132000000000002</v>
      </c>
      <c r="P111" s="223">
        <v>0</v>
      </c>
      <c r="Q111" s="223">
        <f>ROUND(E111*P111,5)</f>
        <v>0</v>
      </c>
      <c r="R111" s="223"/>
      <c r="S111" s="223"/>
      <c r="T111" s="224">
        <v>0.69899999999999995</v>
      </c>
      <c r="U111" s="223">
        <f>ROUND(E111*T111,2)</f>
        <v>17.18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 t="s">
        <v>130</v>
      </c>
      <c r="AF111" s="213"/>
      <c r="AG111" s="213"/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>
      <c r="A112" s="214"/>
      <c r="B112" s="220"/>
      <c r="C112" s="266" t="s">
        <v>167</v>
      </c>
      <c r="D112" s="225"/>
      <c r="E112" s="230">
        <v>24.585000000000001</v>
      </c>
      <c r="F112" s="233"/>
      <c r="G112" s="233"/>
      <c r="H112" s="233"/>
      <c r="I112" s="233"/>
      <c r="J112" s="233"/>
      <c r="K112" s="233"/>
      <c r="L112" s="233"/>
      <c r="M112" s="233"/>
      <c r="N112" s="223"/>
      <c r="O112" s="223"/>
      <c r="P112" s="223"/>
      <c r="Q112" s="223"/>
      <c r="R112" s="223"/>
      <c r="S112" s="223"/>
      <c r="T112" s="224"/>
      <c r="U112" s="223"/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132</v>
      </c>
      <c r="AF112" s="213">
        <v>0</v>
      </c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ht="22.5" outlineLevel="1">
      <c r="A113" s="214">
        <v>47</v>
      </c>
      <c r="B113" s="220" t="s">
        <v>259</v>
      </c>
      <c r="C113" s="265" t="s">
        <v>260</v>
      </c>
      <c r="D113" s="222" t="s">
        <v>129</v>
      </c>
      <c r="E113" s="229">
        <v>4</v>
      </c>
      <c r="F113" s="232">
        <f>H113+J113</f>
        <v>0</v>
      </c>
      <c r="G113" s="233">
        <f>ROUND(E113*F113,2)</f>
        <v>0</v>
      </c>
      <c r="H113" s="233"/>
      <c r="I113" s="233">
        <f>ROUND(E113*H113,2)</f>
        <v>0</v>
      </c>
      <c r="J113" s="233"/>
      <c r="K113" s="233">
        <f>ROUND(E113*J113,2)</f>
        <v>0</v>
      </c>
      <c r="L113" s="233">
        <v>12</v>
      </c>
      <c r="M113" s="233">
        <f>G113*(1+L113/100)</f>
        <v>0</v>
      </c>
      <c r="N113" s="223">
        <v>5.6899999999999997E-3</v>
      </c>
      <c r="O113" s="223">
        <f>ROUND(E113*N113,5)</f>
        <v>2.2759999999999999E-2</v>
      </c>
      <c r="P113" s="223">
        <v>0</v>
      </c>
      <c r="Q113" s="223">
        <f>ROUND(E113*P113,5)</f>
        <v>0</v>
      </c>
      <c r="R113" s="223"/>
      <c r="S113" s="223"/>
      <c r="T113" s="224">
        <v>0.66</v>
      </c>
      <c r="U113" s="223">
        <f>ROUND(E113*T113,2)</f>
        <v>2.64</v>
      </c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 t="s">
        <v>130</v>
      </c>
      <c r="AF113" s="213"/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>
      <c r="A114" s="214"/>
      <c r="B114" s="220"/>
      <c r="C114" s="266" t="s">
        <v>261</v>
      </c>
      <c r="D114" s="225"/>
      <c r="E114" s="230">
        <v>4</v>
      </c>
      <c r="F114" s="233"/>
      <c r="G114" s="233"/>
      <c r="H114" s="233"/>
      <c r="I114" s="233"/>
      <c r="J114" s="233"/>
      <c r="K114" s="233"/>
      <c r="L114" s="233"/>
      <c r="M114" s="233"/>
      <c r="N114" s="223"/>
      <c r="O114" s="223"/>
      <c r="P114" s="223"/>
      <c r="Q114" s="223"/>
      <c r="R114" s="223"/>
      <c r="S114" s="223"/>
      <c r="T114" s="224"/>
      <c r="U114" s="223"/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132</v>
      </c>
      <c r="AF114" s="213">
        <v>0</v>
      </c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ht="22.5" outlineLevel="1">
      <c r="A115" s="214">
        <v>48</v>
      </c>
      <c r="B115" s="220" t="s">
        <v>262</v>
      </c>
      <c r="C115" s="265" t="s">
        <v>263</v>
      </c>
      <c r="D115" s="222" t="s">
        <v>129</v>
      </c>
      <c r="E115" s="229">
        <v>2</v>
      </c>
      <c r="F115" s="232">
        <f>H115+J115</f>
        <v>0</v>
      </c>
      <c r="G115" s="233">
        <f>ROUND(E115*F115,2)</f>
        <v>0</v>
      </c>
      <c r="H115" s="233"/>
      <c r="I115" s="233">
        <f>ROUND(E115*H115,2)</f>
        <v>0</v>
      </c>
      <c r="J115" s="233"/>
      <c r="K115" s="233">
        <f>ROUND(E115*J115,2)</f>
        <v>0</v>
      </c>
      <c r="L115" s="233">
        <v>12</v>
      </c>
      <c r="M115" s="233">
        <f>G115*(1+L115/100)</f>
        <v>0</v>
      </c>
      <c r="N115" s="223">
        <v>1.934E-2</v>
      </c>
      <c r="O115" s="223">
        <f>ROUND(E115*N115,5)</f>
        <v>3.8679999999999999E-2</v>
      </c>
      <c r="P115" s="223">
        <v>0</v>
      </c>
      <c r="Q115" s="223">
        <f>ROUND(E115*P115,5)</f>
        <v>0</v>
      </c>
      <c r="R115" s="223"/>
      <c r="S115" s="223"/>
      <c r="T115" s="224">
        <v>0.997</v>
      </c>
      <c r="U115" s="223">
        <f>ROUND(E115*T115,2)</f>
        <v>1.99</v>
      </c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130</v>
      </c>
      <c r="AF115" s="213"/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>
      <c r="A116" s="214"/>
      <c r="B116" s="220"/>
      <c r="C116" s="266" t="s">
        <v>264</v>
      </c>
      <c r="D116" s="225"/>
      <c r="E116" s="230">
        <v>2</v>
      </c>
      <c r="F116" s="233"/>
      <c r="G116" s="233"/>
      <c r="H116" s="233"/>
      <c r="I116" s="233"/>
      <c r="J116" s="233"/>
      <c r="K116" s="233"/>
      <c r="L116" s="233"/>
      <c r="M116" s="233"/>
      <c r="N116" s="223"/>
      <c r="O116" s="223"/>
      <c r="P116" s="223"/>
      <c r="Q116" s="223"/>
      <c r="R116" s="223"/>
      <c r="S116" s="223"/>
      <c r="T116" s="224"/>
      <c r="U116" s="223"/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132</v>
      </c>
      <c r="AF116" s="213">
        <v>0</v>
      </c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>
      <c r="A117" s="214">
        <v>49</v>
      </c>
      <c r="B117" s="220" t="s">
        <v>265</v>
      </c>
      <c r="C117" s="265" t="s">
        <v>266</v>
      </c>
      <c r="D117" s="222" t="s">
        <v>129</v>
      </c>
      <c r="E117" s="229">
        <v>2</v>
      </c>
      <c r="F117" s="232">
        <f>H117+J117</f>
        <v>0</v>
      </c>
      <c r="G117" s="233">
        <f>ROUND(E117*F117,2)</f>
        <v>0</v>
      </c>
      <c r="H117" s="233"/>
      <c r="I117" s="233">
        <f>ROUND(E117*H117,2)</f>
        <v>0</v>
      </c>
      <c r="J117" s="233"/>
      <c r="K117" s="233">
        <f>ROUND(E117*J117,2)</f>
        <v>0</v>
      </c>
      <c r="L117" s="233">
        <v>12</v>
      </c>
      <c r="M117" s="233">
        <f>G117*(1+L117/100)</f>
        <v>0</v>
      </c>
      <c r="N117" s="223">
        <v>0</v>
      </c>
      <c r="O117" s="223">
        <f>ROUND(E117*N117,5)</f>
        <v>0</v>
      </c>
      <c r="P117" s="223">
        <v>0</v>
      </c>
      <c r="Q117" s="223">
        <f>ROUND(E117*P117,5)</f>
        <v>0</v>
      </c>
      <c r="R117" s="223"/>
      <c r="S117" s="223"/>
      <c r="T117" s="224">
        <v>0</v>
      </c>
      <c r="U117" s="223">
        <f>ROUND(E117*T117,2)</f>
        <v>0</v>
      </c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130</v>
      </c>
      <c r="AF117" s="213"/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>
      <c r="A118" s="214"/>
      <c r="B118" s="220"/>
      <c r="C118" s="266" t="s">
        <v>264</v>
      </c>
      <c r="D118" s="225"/>
      <c r="E118" s="230">
        <v>2</v>
      </c>
      <c r="F118" s="233"/>
      <c r="G118" s="233"/>
      <c r="H118" s="233"/>
      <c r="I118" s="233"/>
      <c r="J118" s="233"/>
      <c r="K118" s="233"/>
      <c r="L118" s="233"/>
      <c r="M118" s="233"/>
      <c r="N118" s="223"/>
      <c r="O118" s="223"/>
      <c r="P118" s="223"/>
      <c r="Q118" s="223"/>
      <c r="R118" s="223"/>
      <c r="S118" s="223"/>
      <c r="T118" s="224"/>
      <c r="U118" s="22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 t="s">
        <v>132</v>
      </c>
      <c r="AF118" s="213">
        <v>0</v>
      </c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ht="22.5" outlineLevel="1">
      <c r="A119" s="214">
        <v>50</v>
      </c>
      <c r="B119" s="220" t="s">
        <v>267</v>
      </c>
      <c r="C119" s="265" t="s">
        <v>268</v>
      </c>
      <c r="D119" s="222" t="s">
        <v>129</v>
      </c>
      <c r="E119" s="229">
        <v>1</v>
      </c>
      <c r="F119" s="232">
        <f>H119+J119</f>
        <v>0</v>
      </c>
      <c r="G119" s="233">
        <f>ROUND(E119*F119,2)</f>
        <v>0</v>
      </c>
      <c r="H119" s="233"/>
      <c r="I119" s="233">
        <f>ROUND(E119*H119,2)</f>
        <v>0</v>
      </c>
      <c r="J119" s="233"/>
      <c r="K119" s="233">
        <f>ROUND(E119*J119,2)</f>
        <v>0</v>
      </c>
      <c r="L119" s="233">
        <v>12</v>
      </c>
      <c r="M119" s="233">
        <f>G119*(1+L119/100)</f>
        <v>0</v>
      </c>
      <c r="N119" s="223">
        <v>0</v>
      </c>
      <c r="O119" s="223">
        <f>ROUND(E119*N119,5)</f>
        <v>0</v>
      </c>
      <c r="P119" s="223">
        <v>0</v>
      </c>
      <c r="Q119" s="223">
        <f>ROUND(E119*P119,5)</f>
        <v>0</v>
      </c>
      <c r="R119" s="223"/>
      <c r="S119" s="223"/>
      <c r="T119" s="224">
        <v>0</v>
      </c>
      <c r="U119" s="223">
        <f>ROUND(E119*T119,2)</f>
        <v>0</v>
      </c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 t="s">
        <v>130</v>
      </c>
      <c r="AF119" s="213"/>
      <c r="AG119" s="213"/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>
      <c r="A120" s="214"/>
      <c r="B120" s="220"/>
      <c r="C120" s="266" t="s">
        <v>131</v>
      </c>
      <c r="D120" s="225"/>
      <c r="E120" s="230">
        <v>1</v>
      </c>
      <c r="F120" s="233"/>
      <c r="G120" s="233"/>
      <c r="H120" s="233"/>
      <c r="I120" s="233"/>
      <c r="J120" s="233"/>
      <c r="K120" s="233"/>
      <c r="L120" s="233"/>
      <c r="M120" s="233"/>
      <c r="N120" s="223"/>
      <c r="O120" s="223"/>
      <c r="P120" s="223"/>
      <c r="Q120" s="223"/>
      <c r="R120" s="223"/>
      <c r="S120" s="223"/>
      <c r="T120" s="224"/>
      <c r="U120" s="223"/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 t="s">
        <v>132</v>
      </c>
      <c r="AF120" s="213">
        <v>0</v>
      </c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>
      <c r="A121" s="214">
        <v>51</v>
      </c>
      <c r="B121" s="220" t="s">
        <v>269</v>
      </c>
      <c r="C121" s="265" t="s">
        <v>270</v>
      </c>
      <c r="D121" s="222" t="s">
        <v>129</v>
      </c>
      <c r="E121" s="229">
        <v>0</v>
      </c>
      <c r="F121" s="232">
        <f>H121+J121</f>
        <v>0</v>
      </c>
      <c r="G121" s="233">
        <f>ROUND(E121*F121,2)</f>
        <v>0</v>
      </c>
      <c r="H121" s="233"/>
      <c r="I121" s="233">
        <f>ROUND(E121*H121,2)</f>
        <v>0</v>
      </c>
      <c r="J121" s="233"/>
      <c r="K121" s="233">
        <f>ROUND(E121*J121,2)</f>
        <v>0</v>
      </c>
      <c r="L121" s="233">
        <v>12</v>
      </c>
      <c r="M121" s="233">
        <f>G121*(1+L121/100)</f>
        <v>0</v>
      </c>
      <c r="N121" s="223">
        <v>0</v>
      </c>
      <c r="O121" s="223">
        <f>ROUND(E121*N121,5)</f>
        <v>0</v>
      </c>
      <c r="P121" s="223">
        <v>0</v>
      </c>
      <c r="Q121" s="223">
        <f>ROUND(E121*P121,5)</f>
        <v>0</v>
      </c>
      <c r="R121" s="223"/>
      <c r="S121" s="223"/>
      <c r="T121" s="224">
        <v>0</v>
      </c>
      <c r="U121" s="223">
        <f>ROUND(E121*T121,2)</f>
        <v>0</v>
      </c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 t="s">
        <v>130</v>
      </c>
      <c r="AF121" s="213"/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>
      <c r="A122" s="214">
        <v>52</v>
      </c>
      <c r="B122" s="220" t="s">
        <v>271</v>
      </c>
      <c r="C122" s="265" t="s">
        <v>272</v>
      </c>
      <c r="D122" s="222" t="s">
        <v>129</v>
      </c>
      <c r="E122" s="229">
        <v>3</v>
      </c>
      <c r="F122" s="232">
        <f>H122+J122</f>
        <v>0</v>
      </c>
      <c r="G122" s="233">
        <f>ROUND(E122*F122,2)</f>
        <v>0</v>
      </c>
      <c r="H122" s="233"/>
      <c r="I122" s="233">
        <f>ROUND(E122*H122,2)</f>
        <v>0</v>
      </c>
      <c r="J122" s="233"/>
      <c r="K122" s="233">
        <f>ROUND(E122*J122,2)</f>
        <v>0</v>
      </c>
      <c r="L122" s="233">
        <v>12</v>
      </c>
      <c r="M122" s="233">
        <f>G122*(1+L122/100)</f>
        <v>0</v>
      </c>
      <c r="N122" s="223">
        <v>0</v>
      </c>
      <c r="O122" s="223">
        <f>ROUND(E122*N122,5)</f>
        <v>0</v>
      </c>
      <c r="P122" s="223">
        <v>0</v>
      </c>
      <c r="Q122" s="223">
        <f>ROUND(E122*P122,5)</f>
        <v>0</v>
      </c>
      <c r="R122" s="223"/>
      <c r="S122" s="223"/>
      <c r="T122" s="224">
        <v>0</v>
      </c>
      <c r="U122" s="223">
        <f>ROUND(E122*T122,2)</f>
        <v>0</v>
      </c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 t="s">
        <v>130</v>
      </c>
      <c r="AF122" s="213"/>
      <c r="AG122" s="213"/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>
      <c r="A123" s="214"/>
      <c r="B123" s="220"/>
      <c r="C123" s="266" t="s">
        <v>56</v>
      </c>
      <c r="D123" s="225"/>
      <c r="E123" s="230">
        <v>3</v>
      </c>
      <c r="F123" s="233"/>
      <c r="G123" s="233"/>
      <c r="H123" s="233"/>
      <c r="I123" s="233"/>
      <c r="J123" s="233"/>
      <c r="K123" s="233"/>
      <c r="L123" s="233"/>
      <c r="M123" s="233"/>
      <c r="N123" s="223"/>
      <c r="O123" s="223"/>
      <c r="P123" s="223"/>
      <c r="Q123" s="223"/>
      <c r="R123" s="223"/>
      <c r="S123" s="223"/>
      <c r="T123" s="224"/>
      <c r="U123" s="223"/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 t="s">
        <v>132</v>
      </c>
      <c r="AF123" s="213">
        <v>0</v>
      </c>
      <c r="AG123" s="213"/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ht="22.5" outlineLevel="1">
      <c r="A124" s="214">
        <v>53</v>
      </c>
      <c r="B124" s="220" t="s">
        <v>273</v>
      </c>
      <c r="C124" s="265" t="s">
        <v>274</v>
      </c>
      <c r="D124" s="222" t="s">
        <v>147</v>
      </c>
      <c r="E124" s="229">
        <v>10</v>
      </c>
      <c r="F124" s="232">
        <f>H124+J124</f>
        <v>0</v>
      </c>
      <c r="G124" s="233">
        <f>ROUND(E124*F124,2)</f>
        <v>0</v>
      </c>
      <c r="H124" s="233"/>
      <c r="I124" s="233">
        <f>ROUND(E124*H124,2)</f>
        <v>0</v>
      </c>
      <c r="J124" s="233"/>
      <c r="K124" s="233">
        <f>ROUND(E124*J124,2)</f>
        <v>0</v>
      </c>
      <c r="L124" s="233">
        <v>12</v>
      </c>
      <c r="M124" s="233">
        <f>G124*(1+L124/100)</f>
        <v>0</v>
      </c>
      <c r="N124" s="223">
        <v>2.5659999999999999E-2</v>
      </c>
      <c r="O124" s="223">
        <f>ROUND(E124*N124,5)</f>
        <v>0.25659999999999999</v>
      </c>
      <c r="P124" s="223">
        <v>0</v>
      </c>
      <c r="Q124" s="223">
        <f>ROUND(E124*P124,5)</f>
        <v>0</v>
      </c>
      <c r="R124" s="223"/>
      <c r="S124" s="223"/>
      <c r="T124" s="224">
        <v>2.6080000000000001</v>
      </c>
      <c r="U124" s="223">
        <f>ROUND(E124*T124,2)</f>
        <v>26.08</v>
      </c>
      <c r="V124" s="213"/>
      <c r="W124" s="213"/>
      <c r="X124" s="213"/>
      <c r="Y124" s="213"/>
      <c r="Z124" s="213"/>
      <c r="AA124" s="213"/>
      <c r="AB124" s="213"/>
      <c r="AC124" s="213"/>
      <c r="AD124" s="213"/>
      <c r="AE124" s="213" t="s">
        <v>130</v>
      </c>
      <c r="AF124" s="213"/>
      <c r="AG124" s="213"/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>
      <c r="A125" s="214"/>
      <c r="B125" s="220"/>
      <c r="C125" s="266" t="s">
        <v>275</v>
      </c>
      <c r="D125" s="225"/>
      <c r="E125" s="230">
        <v>2.5</v>
      </c>
      <c r="F125" s="233"/>
      <c r="G125" s="233"/>
      <c r="H125" s="233"/>
      <c r="I125" s="233"/>
      <c r="J125" s="233"/>
      <c r="K125" s="233"/>
      <c r="L125" s="233"/>
      <c r="M125" s="233"/>
      <c r="N125" s="223"/>
      <c r="O125" s="223"/>
      <c r="P125" s="223"/>
      <c r="Q125" s="223"/>
      <c r="R125" s="223"/>
      <c r="S125" s="223"/>
      <c r="T125" s="224"/>
      <c r="U125" s="223"/>
      <c r="V125" s="213"/>
      <c r="W125" s="213"/>
      <c r="X125" s="213"/>
      <c r="Y125" s="213"/>
      <c r="Z125" s="213"/>
      <c r="AA125" s="213"/>
      <c r="AB125" s="213"/>
      <c r="AC125" s="213"/>
      <c r="AD125" s="213"/>
      <c r="AE125" s="213" t="s">
        <v>132</v>
      </c>
      <c r="AF125" s="213">
        <v>0</v>
      </c>
      <c r="AG125" s="213"/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>
      <c r="A126" s="214"/>
      <c r="B126" s="220"/>
      <c r="C126" s="266" t="s">
        <v>276</v>
      </c>
      <c r="D126" s="225"/>
      <c r="E126" s="230">
        <v>2.5</v>
      </c>
      <c r="F126" s="233"/>
      <c r="G126" s="233"/>
      <c r="H126" s="233"/>
      <c r="I126" s="233"/>
      <c r="J126" s="233"/>
      <c r="K126" s="233"/>
      <c r="L126" s="233"/>
      <c r="M126" s="233"/>
      <c r="N126" s="223"/>
      <c r="O126" s="223"/>
      <c r="P126" s="223"/>
      <c r="Q126" s="223"/>
      <c r="R126" s="223"/>
      <c r="S126" s="223"/>
      <c r="T126" s="224"/>
      <c r="U126" s="223"/>
      <c r="V126" s="213"/>
      <c r="W126" s="213"/>
      <c r="X126" s="213"/>
      <c r="Y126" s="213"/>
      <c r="Z126" s="213"/>
      <c r="AA126" s="213"/>
      <c r="AB126" s="213"/>
      <c r="AC126" s="213"/>
      <c r="AD126" s="213"/>
      <c r="AE126" s="213" t="s">
        <v>132</v>
      </c>
      <c r="AF126" s="213">
        <v>0</v>
      </c>
      <c r="AG126" s="213"/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>
      <c r="A127" s="214"/>
      <c r="B127" s="220"/>
      <c r="C127" s="266" t="s">
        <v>277</v>
      </c>
      <c r="D127" s="225"/>
      <c r="E127" s="230">
        <v>2.5</v>
      </c>
      <c r="F127" s="233"/>
      <c r="G127" s="233"/>
      <c r="H127" s="233"/>
      <c r="I127" s="233"/>
      <c r="J127" s="233"/>
      <c r="K127" s="233"/>
      <c r="L127" s="233"/>
      <c r="M127" s="233"/>
      <c r="N127" s="223"/>
      <c r="O127" s="223"/>
      <c r="P127" s="223"/>
      <c r="Q127" s="223"/>
      <c r="R127" s="223"/>
      <c r="S127" s="223"/>
      <c r="T127" s="224"/>
      <c r="U127" s="223"/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 t="s">
        <v>132</v>
      </c>
      <c r="AF127" s="213">
        <v>0</v>
      </c>
      <c r="AG127" s="213"/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>
      <c r="A128" s="214"/>
      <c r="B128" s="220"/>
      <c r="C128" s="266" t="s">
        <v>278</v>
      </c>
      <c r="D128" s="225"/>
      <c r="E128" s="230">
        <v>2.5</v>
      </c>
      <c r="F128" s="233"/>
      <c r="G128" s="233"/>
      <c r="H128" s="233"/>
      <c r="I128" s="233"/>
      <c r="J128" s="233"/>
      <c r="K128" s="233"/>
      <c r="L128" s="233"/>
      <c r="M128" s="233"/>
      <c r="N128" s="223"/>
      <c r="O128" s="223"/>
      <c r="P128" s="223"/>
      <c r="Q128" s="223"/>
      <c r="R128" s="223"/>
      <c r="S128" s="223"/>
      <c r="T128" s="224"/>
      <c r="U128" s="22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 t="s">
        <v>132</v>
      </c>
      <c r="AF128" s="213">
        <v>0</v>
      </c>
      <c r="AG128" s="213"/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>
      <c r="A129" s="214">
        <v>54</v>
      </c>
      <c r="B129" s="220" t="s">
        <v>279</v>
      </c>
      <c r="C129" s="265" t="s">
        <v>280</v>
      </c>
      <c r="D129" s="222" t="s">
        <v>144</v>
      </c>
      <c r="E129" s="229">
        <v>1</v>
      </c>
      <c r="F129" s="232">
        <f>H129+J129</f>
        <v>0</v>
      </c>
      <c r="G129" s="233">
        <f>ROUND(E129*F129,2)</f>
        <v>0</v>
      </c>
      <c r="H129" s="233"/>
      <c r="I129" s="233">
        <f>ROUND(E129*H129,2)</f>
        <v>0</v>
      </c>
      <c r="J129" s="233"/>
      <c r="K129" s="233">
        <f>ROUND(E129*J129,2)</f>
        <v>0</v>
      </c>
      <c r="L129" s="233">
        <v>12</v>
      </c>
      <c r="M129" s="233">
        <f>G129*(1+L129/100)</f>
        <v>0</v>
      </c>
      <c r="N129" s="223">
        <v>0</v>
      </c>
      <c r="O129" s="223">
        <f>ROUND(E129*N129,5)</f>
        <v>0</v>
      </c>
      <c r="P129" s="223">
        <v>0</v>
      </c>
      <c r="Q129" s="223">
        <f>ROUND(E129*P129,5)</f>
        <v>0</v>
      </c>
      <c r="R129" s="223"/>
      <c r="S129" s="223"/>
      <c r="T129" s="224">
        <v>0</v>
      </c>
      <c r="U129" s="223">
        <f>ROUND(E129*T129,2)</f>
        <v>0</v>
      </c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 t="s">
        <v>130</v>
      </c>
      <c r="AF129" s="213"/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>
      <c r="A130" s="214"/>
      <c r="B130" s="220"/>
      <c r="C130" s="266" t="s">
        <v>131</v>
      </c>
      <c r="D130" s="225"/>
      <c r="E130" s="230">
        <v>1</v>
      </c>
      <c r="F130" s="233"/>
      <c r="G130" s="233"/>
      <c r="H130" s="233"/>
      <c r="I130" s="233"/>
      <c r="J130" s="233"/>
      <c r="K130" s="233"/>
      <c r="L130" s="233"/>
      <c r="M130" s="233"/>
      <c r="N130" s="223"/>
      <c r="O130" s="223"/>
      <c r="P130" s="223"/>
      <c r="Q130" s="223"/>
      <c r="R130" s="223"/>
      <c r="S130" s="223"/>
      <c r="T130" s="224"/>
      <c r="U130" s="223"/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 t="s">
        <v>132</v>
      </c>
      <c r="AF130" s="213">
        <v>0</v>
      </c>
      <c r="AG130" s="213"/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ht="22.5" outlineLevel="1">
      <c r="A131" s="214">
        <v>55</v>
      </c>
      <c r="B131" s="220" t="s">
        <v>281</v>
      </c>
      <c r="C131" s="265" t="s">
        <v>282</v>
      </c>
      <c r="D131" s="222" t="s">
        <v>129</v>
      </c>
      <c r="E131" s="229">
        <v>2</v>
      </c>
      <c r="F131" s="232">
        <f>H131+J131</f>
        <v>0</v>
      </c>
      <c r="G131" s="233">
        <f>ROUND(E131*F131,2)</f>
        <v>0</v>
      </c>
      <c r="H131" s="233"/>
      <c r="I131" s="233">
        <f>ROUND(E131*H131,2)</f>
        <v>0</v>
      </c>
      <c r="J131" s="233"/>
      <c r="K131" s="233">
        <f>ROUND(E131*J131,2)</f>
        <v>0</v>
      </c>
      <c r="L131" s="233">
        <v>12</v>
      </c>
      <c r="M131" s="233">
        <f>G131*(1+L131/100)</f>
        <v>0</v>
      </c>
      <c r="N131" s="223">
        <v>0</v>
      </c>
      <c r="O131" s="223">
        <f>ROUND(E131*N131,5)</f>
        <v>0</v>
      </c>
      <c r="P131" s="223">
        <v>0</v>
      </c>
      <c r="Q131" s="223">
        <f>ROUND(E131*P131,5)</f>
        <v>0</v>
      </c>
      <c r="R131" s="223"/>
      <c r="S131" s="223"/>
      <c r="T131" s="224">
        <v>0</v>
      </c>
      <c r="U131" s="223">
        <f>ROUND(E131*T131,2)</f>
        <v>0</v>
      </c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 t="s">
        <v>130</v>
      </c>
      <c r="AF131" s="213"/>
      <c r="AG131" s="213"/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>
      <c r="A132" s="214"/>
      <c r="B132" s="220"/>
      <c r="C132" s="266" t="s">
        <v>231</v>
      </c>
      <c r="D132" s="225"/>
      <c r="E132" s="230">
        <v>1</v>
      </c>
      <c r="F132" s="233"/>
      <c r="G132" s="233"/>
      <c r="H132" s="233"/>
      <c r="I132" s="233"/>
      <c r="J132" s="233"/>
      <c r="K132" s="233"/>
      <c r="L132" s="233"/>
      <c r="M132" s="233"/>
      <c r="N132" s="223"/>
      <c r="O132" s="223"/>
      <c r="P132" s="223"/>
      <c r="Q132" s="223"/>
      <c r="R132" s="223"/>
      <c r="S132" s="223"/>
      <c r="T132" s="224"/>
      <c r="U132" s="223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 t="s">
        <v>132</v>
      </c>
      <c r="AF132" s="213">
        <v>0</v>
      </c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>
      <c r="A133" s="214"/>
      <c r="B133" s="220"/>
      <c r="C133" s="266" t="s">
        <v>232</v>
      </c>
      <c r="D133" s="225"/>
      <c r="E133" s="230">
        <v>1</v>
      </c>
      <c r="F133" s="233"/>
      <c r="G133" s="233"/>
      <c r="H133" s="233"/>
      <c r="I133" s="233"/>
      <c r="J133" s="233"/>
      <c r="K133" s="233"/>
      <c r="L133" s="233"/>
      <c r="M133" s="233"/>
      <c r="N133" s="223"/>
      <c r="O133" s="223"/>
      <c r="P133" s="223"/>
      <c r="Q133" s="223"/>
      <c r="R133" s="223"/>
      <c r="S133" s="223"/>
      <c r="T133" s="224"/>
      <c r="U133" s="22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 t="s">
        <v>132</v>
      </c>
      <c r="AF133" s="213">
        <v>0</v>
      </c>
      <c r="AG133" s="213"/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>
      <c r="A134" s="214">
        <v>56</v>
      </c>
      <c r="B134" s="220" t="s">
        <v>283</v>
      </c>
      <c r="C134" s="265" t="s">
        <v>284</v>
      </c>
      <c r="D134" s="222" t="s">
        <v>129</v>
      </c>
      <c r="E134" s="229">
        <v>1</v>
      </c>
      <c r="F134" s="232">
        <f>H134+J134</f>
        <v>0</v>
      </c>
      <c r="G134" s="233">
        <f>ROUND(E134*F134,2)</f>
        <v>0</v>
      </c>
      <c r="H134" s="233"/>
      <c r="I134" s="233">
        <f>ROUND(E134*H134,2)</f>
        <v>0</v>
      </c>
      <c r="J134" s="233"/>
      <c r="K134" s="233">
        <f>ROUND(E134*J134,2)</f>
        <v>0</v>
      </c>
      <c r="L134" s="233">
        <v>12</v>
      </c>
      <c r="M134" s="233">
        <f>G134*(1+L134/100)</f>
        <v>0</v>
      </c>
      <c r="N134" s="223">
        <v>0</v>
      </c>
      <c r="O134" s="223">
        <f>ROUND(E134*N134,5)</f>
        <v>0</v>
      </c>
      <c r="P134" s="223">
        <v>0</v>
      </c>
      <c r="Q134" s="223">
        <f>ROUND(E134*P134,5)</f>
        <v>0</v>
      </c>
      <c r="R134" s="223"/>
      <c r="S134" s="223"/>
      <c r="T134" s="224">
        <v>0</v>
      </c>
      <c r="U134" s="223">
        <f>ROUND(E134*T134,2)</f>
        <v>0</v>
      </c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 t="s">
        <v>130</v>
      </c>
      <c r="AF134" s="213"/>
      <c r="AG134" s="213"/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>
      <c r="A135" s="214"/>
      <c r="B135" s="220"/>
      <c r="C135" s="266" t="s">
        <v>131</v>
      </c>
      <c r="D135" s="225"/>
      <c r="E135" s="230">
        <v>1</v>
      </c>
      <c r="F135" s="233"/>
      <c r="G135" s="233"/>
      <c r="H135" s="233"/>
      <c r="I135" s="233"/>
      <c r="J135" s="233"/>
      <c r="K135" s="233"/>
      <c r="L135" s="233"/>
      <c r="M135" s="233"/>
      <c r="N135" s="223"/>
      <c r="O135" s="223"/>
      <c r="P135" s="223"/>
      <c r="Q135" s="223"/>
      <c r="R135" s="223"/>
      <c r="S135" s="223"/>
      <c r="T135" s="224"/>
      <c r="U135" s="22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 t="s">
        <v>132</v>
      </c>
      <c r="AF135" s="213">
        <v>0</v>
      </c>
      <c r="AG135" s="213"/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ht="22.5" outlineLevel="1">
      <c r="A136" s="214">
        <v>57</v>
      </c>
      <c r="B136" s="220" t="s">
        <v>285</v>
      </c>
      <c r="C136" s="265" t="s">
        <v>286</v>
      </c>
      <c r="D136" s="222" t="s">
        <v>129</v>
      </c>
      <c r="E136" s="229">
        <v>1</v>
      </c>
      <c r="F136" s="232">
        <f>H136+J136</f>
        <v>0</v>
      </c>
      <c r="G136" s="233">
        <f>ROUND(E136*F136,2)</f>
        <v>0</v>
      </c>
      <c r="H136" s="233"/>
      <c r="I136" s="233">
        <f>ROUND(E136*H136,2)</f>
        <v>0</v>
      </c>
      <c r="J136" s="233"/>
      <c r="K136" s="233">
        <f>ROUND(E136*J136,2)</f>
        <v>0</v>
      </c>
      <c r="L136" s="233">
        <v>12</v>
      </c>
      <c r="M136" s="233">
        <f>G136*(1+L136/100)</f>
        <v>0</v>
      </c>
      <c r="N136" s="223">
        <v>0</v>
      </c>
      <c r="O136" s="223">
        <f>ROUND(E136*N136,5)</f>
        <v>0</v>
      </c>
      <c r="P136" s="223">
        <v>0</v>
      </c>
      <c r="Q136" s="223">
        <f>ROUND(E136*P136,5)</f>
        <v>0</v>
      </c>
      <c r="R136" s="223"/>
      <c r="S136" s="223"/>
      <c r="T136" s="224">
        <v>0</v>
      </c>
      <c r="U136" s="223">
        <f>ROUND(E136*T136,2)</f>
        <v>0</v>
      </c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 t="s">
        <v>130</v>
      </c>
      <c r="AF136" s="213"/>
      <c r="AG136" s="213"/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>
      <c r="A137" s="214"/>
      <c r="B137" s="220"/>
      <c r="C137" s="266" t="s">
        <v>131</v>
      </c>
      <c r="D137" s="225"/>
      <c r="E137" s="230">
        <v>1</v>
      </c>
      <c r="F137" s="233"/>
      <c r="G137" s="233"/>
      <c r="H137" s="233"/>
      <c r="I137" s="233"/>
      <c r="J137" s="233"/>
      <c r="K137" s="233"/>
      <c r="L137" s="233"/>
      <c r="M137" s="233"/>
      <c r="N137" s="223"/>
      <c r="O137" s="223"/>
      <c r="P137" s="223"/>
      <c r="Q137" s="223"/>
      <c r="R137" s="223"/>
      <c r="S137" s="223"/>
      <c r="T137" s="224"/>
      <c r="U137" s="223"/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 t="s">
        <v>132</v>
      </c>
      <c r="AF137" s="213">
        <v>0</v>
      </c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>
      <c r="A138" s="214">
        <v>58</v>
      </c>
      <c r="B138" s="220" t="s">
        <v>287</v>
      </c>
      <c r="C138" s="265" t="s">
        <v>288</v>
      </c>
      <c r="D138" s="222" t="s">
        <v>170</v>
      </c>
      <c r="E138" s="229">
        <v>4.5423099999999996</v>
      </c>
      <c r="F138" s="232">
        <f>H138+J138</f>
        <v>0</v>
      </c>
      <c r="G138" s="233">
        <f>ROUND(E138*F138,2)</f>
        <v>0</v>
      </c>
      <c r="H138" s="233"/>
      <c r="I138" s="233">
        <f>ROUND(E138*H138,2)</f>
        <v>0</v>
      </c>
      <c r="J138" s="233"/>
      <c r="K138" s="233">
        <f>ROUND(E138*J138,2)</f>
        <v>0</v>
      </c>
      <c r="L138" s="233">
        <v>12</v>
      </c>
      <c r="M138" s="233">
        <f>G138*(1+L138/100)</f>
        <v>0</v>
      </c>
      <c r="N138" s="223">
        <v>0</v>
      </c>
      <c r="O138" s="223">
        <f>ROUND(E138*N138,5)</f>
        <v>0</v>
      </c>
      <c r="P138" s="223">
        <v>0</v>
      </c>
      <c r="Q138" s="223">
        <f>ROUND(E138*P138,5)</f>
        <v>0</v>
      </c>
      <c r="R138" s="223"/>
      <c r="S138" s="223"/>
      <c r="T138" s="224">
        <v>1.1599999999999999</v>
      </c>
      <c r="U138" s="223">
        <f>ROUND(E138*T138,2)</f>
        <v>5.27</v>
      </c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 t="s">
        <v>130</v>
      </c>
      <c r="AF138" s="213"/>
      <c r="AG138" s="213"/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>
      <c r="A139" s="215" t="s">
        <v>125</v>
      </c>
      <c r="B139" s="221" t="s">
        <v>80</v>
      </c>
      <c r="C139" s="267" t="s">
        <v>81</v>
      </c>
      <c r="D139" s="226"/>
      <c r="E139" s="231"/>
      <c r="F139" s="234"/>
      <c r="G139" s="234">
        <f>SUMIF(AE140:AE143,"&lt;&gt;NOR",G140:G143)</f>
        <v>0</v>
      </c>
      <c r="H139" s="234"/>
      <c r="I139" s="234">
        <f>SUM(I140:I143)</f>
        <v>0</v>
      </c>
      <c r="J139" s="234"/>
      <c r="K139" s="234">
        <f>SUM(K140:K143)</f>
        <v>0</v>
      </c>
      <c r="L139" s="234"/>
      <c r="M139" s="234">
        <f>SUM(M140:M143)</f>
        <v>0</v>
      </c>
      <c r="N139" s="227"/>
      <c r="O139" s="227">
        <f>SUM(O140:O143)</f>
        <v>5.5999999999999999E-3</v>
      </c>
      <c r="P139" s="227"/>
      <c r="Q139" s="227">
        <f>SUM(Q140:Q143)</f>
        <v>0</v>
      </c>
      <c r="R139" s="227"/>
      <c r="S139" s="227"/>
      <c r="T139" s="228"/>
      <c r="U139" s="227">
        <f>SUM(U140:U143)</f>
        <v>0.51</v>
      </c>
      <c r="AE139" t="s">
        <v>126</v>
      </c>
    </row>
    <row r="140" spans="1:60" ht="22.5" outlineLevel="1">
      <c r="A140" s="214">
        <v>59</v>
      </c>
      <c r="B140" s="220" t="s">
        <v>289</v>
      </c>
      <c r="C140" s="265" t="s">
        <v>290</v>
      </c>
      <c r="D140" s="222" t="s">
        <v>129</v>
      </c>
      <c r="E140" s="229">
        <v>2</v>
      </c>
      <c r="F140" s="232">
        <f>H140+J140</f>
        <v>0</v>
      </c>
      <c r="G140" s="233">
        <f>ROUND(E140*F140,2)</f>
        <v>0</v>
      </c>
      <c r="H140" s="233"/>
      <c r="I140" s="233">
        <f>ROUND(E140*H140,2)</f>
        <v>0</v>
      </c>
      <c r="J140" s="233"/>
      <c r="K140" s="233">
        <f>ROUND(E140*J140,2)</f>
        <v>0</v>
      </c>
      <c r="L140" s="233">
        <v>12</v>
      </c>
      <c r="M140" s="233">
        <f>G140*(1+L140/100)</f>
        <v>0</v>
      </c>
      <c r="N140" s="223">
        <v>2.8E-3</v>
      </c>
      <c r="O140" s="223">
        <f>ROUND(E140*N140,5)</f>
        <v>5.5999999999999999E-3</v>
      </c>
      <c r="P140" s="223">
        <v>0</v>
      </c>
      <c r="Q140" s="223">
        <f>ROUND(E140*P140,5)</f>
        <v>0</v>
      </c>
      <c r="R140" s="223"/>
      <c r="S140" s="223"/>
      <c r="T140" s="224">
        <v>0.25</v>
      </c>
      <c r="U140" s="223">
        <f>ROUND(E140*T140,2)</f>
        <v>0.5</v>
      </c>
      <c r="V140" s="213"/>
      <c r="W140" s="213"/>
      <c r="X140" s="213"/>
      <c r="Y140" s="213"/>
      <c r="Z140" s="213"/>
      <c r="AA140" s="213"/>
      <c r="AB140" s="213"/>
      <c r="AC140" s="213"/>
      <c r="AD140" s="213"/>
      <c r="AE140" s="213" t="s">
        <v>130</v>
      </c>
      <c r="AF140" s="213"/>
      <c r="AG140" s="213"/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>
      <c r="A141" s="214"/>
      <c r="B141" s="220"/>
      <c r="C141" s="266" t="s">
        <v>231</v>
      </c>
      <c r="D141" s="225"/>
      <c r="E141" s="230">
        <v>1</v>
      </c>
      <c r="F141" s="233"/>
      <c r="G141" s="233"/>
      <c r="H141" s="233"/>
      <c r="I141" s="233"/>
      <c r="J141" s="233"/>
      <c r="K141" s="233"/>
      <c r="L141" s="233"/>
      <c r="M141" s="233"/>
      <c r="N141" s="223"/>
      <c r="O141" s="223"/>
      <c r="P141" s="223"/>
      <c r="Q141" s="223"/>
      <c r="R141" s="223"/>
      <c r="S141" s="223"/>
      <c r="T141" s="224"/>
      <c r="U141" s="223"/>
      <c r="V141" s="213"/>
      <c r="W141" s="213"/>
      <c r="X141" s="213"/>
      <c r="Y141" s="213"/>
      <c r="Z141" s="213"/>
      <c r="AA141" s="213"/>
      <c r="AB141" s="213"/>
      <c r="AC141" s="213"/>
      <c r="AD141" s="213"/>
      <c r="AE141" s="213" t="s">
        <v>132</v>
      </c>
      <c r="AF141" s="213">
        <v>0</v>
      </c>
      <c r="AG141" s="213"/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>
      <c r="A142" s="214"/>
      <c r="B142" s="220"/>
      <c r="C142" s="266" t="s">
        <v>232</v>
      </c>
      <c r="D142" s="225"/>
      <c r="E142" s="230">
        <v>1</v>
      </c>
      <c r="F142" s="233"/>
      <c r="G142" s="233"/>
      <c r="H142" s="233"/>
      <c r="I142" s="233"/>
      <c r="J142" s="233"/>
      <c r="K142" s="233"/>
      <c r="L142" s="233"/>
      <c r="M142" s="233"/>
      <c r="N142" s="223"/>
      <c r="O142" s="223"/>
      <c r="P142" s="223"/>
      <c r="Q142" s="223"/>
      <c r="R142" s="223"/>
      <c r="S142" s="223"/>
      <c r="T142" s="224"/>
      <c r="U142" s="223"/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 t="s">
        <v>132</v>
      </c>
      <c r="AF142" s="213">
        <v>0</v>
      </c>
      <c r="AG142" s="213"/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>
      <c r="A143" s="214">
        <v>60</v>
      </c>
      <c r="B143" s="220" t="s">
        <v>291</v>
      </c>
      <c r="C143" s="265" t="s">
        <v>292</v>
      </c>
      <c r="D143" s="222" t="s">
        <v>170</v>
      </c>
      <c r="E143" s="229">
        <v>5.5999999999999999E-3</v>
      </c>
      <c r="F143" s="232">
        <f>H143+J143</f>
        <v>0</v>
      </c>
      <c r="G143" s="233">
        <f>ROUND(E143*F143,2)</f>
        <v>0</v>
      </c>
      <c r="H143" s="233"/>
      <c r="I143" s="233">
        <f>ROUND(E143*H143,2)</f>
        <v>0</v>
      </c>
      <c r="J143" s="233"/>
      <c r="K143" s="233">
        <f>ROUND(E143*J143,2)</f>
        <v>0</v>
      </c>
      <c r="L143" s="233">
        <v>12</v>
      </c>
      <c r="M143" s="233">
        <f>G143*(1+L143/100)</f>
        <v>0</v>
      </c>
      <c r="N143" s="223">
        <v>0</v>
      </c>
      <c r="O143" s="223">
        <f>ROUND(E143*N143,5)</f>
        <v>0</v>
      </c>
      <c r="P143" s="223">
        <v>0</v>
      </c>
      <c r="Q143" s="223">
        <f>ROUND(E143*P143,5)</f>
        <v>0</v>
      </c>
      <c r="R143" s="223"/>
      <c r="S143" s="223"/>
      <c r="T143" s="224">
        <v>2.5569999999999999</v>
      </c>
      <c r="U143" s="223">
        <f>ROUND(E143*T143,2)</f>
        <v>0.01</v>
      </c>
      <c r="V143" s="213"/>
      <c r="W143" s="213"/>
      <c r="X143" s="213"/>
      <c r="Y143" s="213"/>
      <c r="Z143" s="213"/>
      <c r="AA143" s="213"/>
      <c r="AB143" s="213"/>
      <c r="AC143" s="213"/>
      <c r="AD143" s="213"/>
      <c r="AE143" s="213" t="s">
        <v>130</v>
      </c>
      <c r="AF143" s="213"/>
      <c r="AG143" s="213"/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>
      <c r="A144" s="215" t="s">
        <v>125</v>
      </c>
      <c r="B144" s="221" t="s">
        <v>82</v>
      </c>
      <c r="C144" s="267" t="s">
        <v>83</v>
      </c>
      <c r="D144" s="226"/>
      <c r="E144" s="231"/>
      <c r="F144" s="234"/>
      <c r="G144" s="234">
        <f>SUMIF(AE145:AE177,"&lt;&gt;NOR",G145:G177)</f>
        <v>0</v>
      </c>
      <c r="H144" s="234"/>
      <c r="I144" s="234">
        <f>SUM(I145:I177)</f>
        <v>0</v>
      </c>
      <c r="J144" s="234"/>
      <c r="K144" s="234">
        <f>SUM(K145:K177)</f>
        <v>0</v>
      </c>
      <c r="L144" s="234"/>
      <c r="M144" s="234">
        <f>SUM(M145:M177)</f>
        <v>0</v>
      </c>
      <c r="N144" s="227"/>
      <c r="O144" s="227">
        <f>SUM(O145:O177)</f>
        <v>0.18510000000000004</v>
      </c>
      <c r="P144" s="227"/>
      <c r="Q144" s="227">
        <f>SUM(Q145:Q177)</f>
        <v>1.26E-2</v>
      </c>
      <c r="R144" s="227"/>
      <c r="S144" s="227"/>
      <c r="T144" s="228"/>
      <c r="U144" s="227">
        <f>SUM(U145:U177)</f>
        <v>22.56</v>
      </c>
      <c r="AE144" t="s">
        <v>126</v>
      </c>
    </row>
    <row r="145" spans="1:60" outlineLevel="1">
      <c r="A145" s="214">
        <v>61</v>
      </c>
      <c r="B145" s="220" t="s">
        <v>293</v>
      </c>
      <c r="C145" s="265" t="s">
        <v>294</v>
      </c>
      <c r="D145" s="222" t="s">
        <v>129</v>
      </c>
      <c r="E145" s="229">
        <v>2</v>
      </c>
      <c r="F145" s="232">
        <f>H145+J145</f>
        <v>0</v>
      </c>
      <c r="G145" s="233">
        <f>ROUND(E145*F145,2)</f>
        <v>0</v>
      </c>
      <c r="H145" s="233"/>
      <c r="I145" s="233">
        <f>ROUND(E145*H145,2)</f>
        <v>0</v>
      </c>
      <c r="J145" s="233"/>
      <c r="K145" s="233">
        <f>ROUND(E145*J145,2)</f>
        <v>0</v>
      </c>
      <c r="L145" s="233">
        <v>12</v>
      </c>
      <c r="M145" s="233">
        <f>G145*(1+L145/100)</f>
        <v>0</v>
      </c>
      <c r="N145" s="223">
        <v>0</v>
      </c>
      <c r="O145" s="223">
        <f>ROUND(E145*N145,5)</f>
        <v>0</v>
      </c>
      <c r="P145" s="223">
        <v>0</v>
      </c>
      <c r="Q145" s="223">
        <f>ROUND(E145*P145,5)</f>
        <v>0</v>
      </c>
      <c r="R145" s="223"/>
      <c r="S145" s="223"/>
      <c r="T145" s="224">
        <v>1.7</v>
      </c>
      <c r="U145" s="223">
        <f>ROUND(E145*T145,2)</f>
        <v>3.4</v>
      </c>
      <c r="V145" s="213"/>
      <c r="W145" s="213"/>
      <c r="X145" s="213"/>
      <c r="Y145" s="213"/>
      <c r="Z145" s="213"/>
      <c r="AA145" s="213"/>
      <c r="AB145" s="213"/>
      <c r="AC145" s="213"/>
      <c r="AD145" s="213"/>
      <c r="AE145" s="213" t="s">
        <v>130</v>
      </c>
      <c r="AF145" s="213"/>
      <c r="AG145" s="213"/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>
      <c r="A146" s="214"/>
      <c r="B146" s="220"/>
      <c r="C146" s="266" t="s">
        <v>264</v>
      </c>
      <c r="D146" s="225"/>
      <c r="E146" s="230">
        <v>2</v>
      </c>
      <c r="F146" s="233"/>
      <c r="G146" s="233"/>
      <c r="H146" s="233"/>
      <c r="I146" s="233"/>
      <c r="J146" s="233"/>
      <c r="K146" s="233"/>
      <c r="L146" s="233"/>
      <c r="M146" s="233"/>
      <c r="N146" s="223"/>
      <c r="O146" s="223"/>
      <c r="P146" s="223"/>
      <c r="Q146" s="223"/>
      <c r="R146" s="223"/>
      <c r="S146" s="223"/>
      <c r="T146" s="224"/>
      <c r="U146" s="223"/>
      <c r="V146" s="213"/>
      <c r="W146" s="213"/>
      <c r="X146" s="213"/>
      <c r="Y146" s="213"/>
      <c r="Z146" s="213"/>
      <c r="AA146" s="213"/>
      <c r="AB146" s="213"/>
      <c r="AC146" s="213"/>
      <c r="AD146" s="213"/>
      <c r="AE146" s="213" t="s">
        <v>132</v>
      </c>
      <c r="AF146" s="213">
        <v>0</v>
      </c>
      <c r="AG146" s="213"/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ht="22.5" outlineLevel="1">
      <c r="A147" s="214">
        <v>62</v>
      </c>
      <c r="B147" s="220" t="s">
        <v>295</v>
      </c>
      <c r="C147" s="265" t="s">
        <v>296</v>
      </c>
      <c r="D147" s="222" t="s">
        <v>129</v>
      </c>
      <c r="E147" s="229">
        <v>2</v>
      </c>
      <c r="F147" s="232">
        <f>H147+J147</f>
        <v>0</v>
      </c>
      <c r="G147" s="233">
        <f>ROUND(E147*F147,2)</f>
        <v>0</v>
      </c>
      <c r="H147" s="233"/>
      <c r="I147" s="233">
        <f>ROUND(E147*H147,2)</f>
        <v>0</v>
      </c>
      <c r="J147" s="233"/>
      <c r="K147" s="233">
        <f>ROUND(E147*J147,2)</f>
        <v>0</v>
      </c>
      <c r="L147" s="233">
        <v>12</v>
      </c>
      <c r="M147" s="233">
        <f>G147*(1+L147/100)</f>
        <v>0</v>
      </c>
      <c r="N147" s="223">
        <v>4.1500000000000002E-2</v>
      </c>
      <c r="O147" s="223">
        <f>ROUND(E147*N147,5)</f>
        <v>8.3000000000000004E-2</v>
      </c>
      <c r="P147" s="223">
        <v>0</v>
      </c>
      <c r="Q147" s="223">
        <f>ROUND(E147*P147,5)</f>
        <v>0</v>
      </c>
      <c r="R147" s="223"/>
      <c r="S147" s="223"/>
      <c r="T147" s="224">
        <v>0</v>
      </c>
      <c r="U147" s="223">
        <f>ROUND(E147*T147,2)</f>
        <v>0</v>
      </c>
      <c r="V147" s="213"/>
      <c r="W147" s="213"/>
      <c r="X147" s="213"/>
      <c r="Y147" s="213"/>
      <c r="Z147" s="213"/>
      <c r="AA147" s="213"/>
      <c r="AB147" s="213"/>
      <c r="AC147" s="213"/>
      <c r="AD147" s="213"/>
      <c r="AE147" s="213" t="s">
        <v>171</v>
      </c>
      <c r="AF147" s="213"/>
      <c r="AG147" s="213"/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>
      <c r="A148" s="214"/>
      <c r="B148" s="220"/>
      <c r="C148" s="266" t="s">
        <v>264</v>
      </c>
      <c r="D148" s="225"/>
      <c r="E148" s="230">
        <v>2</v>
      </c>
      <c r="F148" s="233"/>
      <c r="G148" s="233"/>
      <c r="H148" s="233"/>
      <c r="I148" s="233"/>
      <c r="J148" s="233"/>
      <c r="K148" s="233"/>
      <c r="L148" s="233"/>
      <c r="M148" s="233"/>
      <c r="N148" s="223"/>
      <c r="O148" s="223"/>
      <c r="P148" s="223"/>
      <c r="Q148" s="223"/>
      <c r="R148" s="223"/>
      <c r="S148" s="223"/>
      <c r="T148" s="224"/>
      <c r="U148" s="223"/>
      <c r="V148" s="213"/>
      <c r="W148" s="213"/>
      <c r="X148" s="213"/>
      <c r="Y148" s="213"/>
      <c r="Z148" s="213"/>
      <c r="AA148" s="213"/>
      <c r="AB148" s="213"/>
      <c r="AC148" s="213"/>
      <c r="AD148" s="213"/>
      <c r="AE148" s="213" t="s">
        <v>132</v>
      </c>
      <c r="AF148" s="213">
        <v>0</v>
      </c>
      <c r="AG148" s="213"/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>
      <c r="A149" s="214">
        <v>63</v>
      </c>
      <c r="B149" s="220" t="s">
        <v>297</v>
      </c>
      <c r="C149" s="265" t="s">
        <v>298</v>
      </c>
      <c r="D149" s="222" t="s">
        <v>129</v>
      </c>
      <c r="E149" s="229">
        <v>2</v>
      </c>
      <c r="F149" s="232">
        <f>H149+J149</f>
        <v>0</v>
      </c>
      <c r="G149" s="233">
        <f>ROUND(E149*F149,2)</f>
        <v>0</v>
      </c>
      <c r="H149" s="233"/>
      <c r="I149" s="233">
        <f>ROUND(E149*H149,2)</f>
        <v>0</v>
      </c>
      <c r="J149" s="233"/>
      <c r="K149" s="233">
        <f>ROUND(E149*J149,2)</f>
        <v>0</v>
      </c>
      <c r="L149" s="233">
        <v>12</v>
      </c>
      <c r="M149" s="233">
        <f>G149*(1+L149/100)</f>
        <v>0</v>
      </c>
      <c r="N149" s="223">
        <v>1.0000000000000001E-5</v>
      </c>
      <c r="O149" s="223">
        <f>ROUND(E149*N149,5)</f>
        <v>2.0000000000000002E-5</v>
      </c>
      <c r="P149" s="223">
        <v>0</v>
      </c>
      <c r="Q149" s="223">
        <f>ROUND(E149*P149,5)</f>
        <v>0</v>
      </c>
      <c r="R149" s="223"/>
      <c r="S149" s="223"/>
      <c r="T149" s="224">
        <v>0.26</v>
      </c>
      <c r="U149" s="223">
        <f>ROUND(E149*T149,2)</f>
        <v>0.52</v>
      </c>
      <c r="V149" s="213"/>
      <c r="W149" s="213"/>
      <c r="X149" s="213"/>
      <c r="Y149" s="213"/>
      <c r="Z149" s="213"/>
      <c r="AA149" s="213"/>
      <c r="AB149" s="213"/>
      <c r="AC149" s="213"/>
      <c r="AD149" s="213"/>
      <c r="AE149" s="213" t="s">
        <v>130</v>
      </c>
      <c r="AF149" s="213"/>
      <c r="AG149" s="213"/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>
      <c r="A150" s="214"/>
      <c r="B150" s="220"/>
      <c r="C150" s="266" t="s">
        <v>264</v>
      </c>
      <c r="D150" s="225"/>
      <c r="E150" s="230">
        <v>2</v>
      </c>
      <c r="F150" s="233"/>
      <c r="G150" s="233"/>
      <c r="H150" s="233"/>
      <c r="I150" s="233"/>
      <c r="J150" s="233"/>
      <c r="K150" s="233"/>
      <c r="L150" s="233"/>
      <c r="M150" s="233"/>
      <c r="N150" s="223"/>
      <c r="O150" s="223"/>
      <c r="P150" s="223"/>
      <c r="Q150" s="223"/>
      <c r="R150" s="223"/>
      <c r="S150" s="223"/>
      <c r="T150" s="224"/>
      <c r="U150" s="223"/>
      <c r="V150" s="213"/>
      <c r="W150" s="213"/>
      <c r="X150" s="213"/>
      <c r="Y150" s="213"/>
      <c r="Z150" s="213"/>
      <c r="AA150" s="213"/>
      <c r="AB150" s="213"/>
      <c r="AC150" s="213"/>
      <c r="AD150" s="213"/>
      <c r="AE150" s="213" t="s">
        <v>132</v>
      </c>
      <c r="AF150" s="213">
        <v>0</v>
      </c>
      <c r="AG150" s="213"/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>
      <c r="A151" s="214">
        <v>64</v>
      </c>
      <c r="B151" s="220" t="s">
        <v>299</v>
      </c>
      <c r="C151" s="265" t="s">
        <v>300</v>
      </c>
      <c r="D151" s="222" t="s">
        <v>147</v>
      </c>
      <c r="E151" s="229">
        <v>2</v>
      </c>
      <c r="F151" s="232">
        <f>H151+J151</f>
        <v>0</v>
      </c>
      <c r="G151" s="233">
        <f>ROUND(E151*F151,2)</f>
        <v>0</v>
      </c>
      <c r="H151" s="233"/>
      <c r="I151" s="233">
        <f>ROUND(E151*H151,2)</f>
        <v>0</v>
      </c>
      <c r="J151" s="233"/>
      <c r="K151" s="233">
        <f>ROUND(E151*J151,2)</f>
        <v>0</v>
      </c>
      <c r="L151" s="233">
        <v>12</v>
      </c>
      <c r="M151" s="233">
        <f>G151*(1+L151/100)</f>
        <v>0</v>
      </c>
      <c r="N151" s="223">
        <v>1.2999999999999999E-3</v>
      </c>
      <c r="O151" s="223">
        <f>ROUND(E151*N151,5)</f>
        <v>2.5999999999999999E-3</v>
      </c>
      <c r="P151" s="223">
        <v>0</v>
      </c>
      <c r="Q151" s="223">
        <f>ROUND(E151*P151,5)</f>
        <v>0</v>
      </c>
      <c r="R151" s="223"/>
      <c r="S151" s="223"/>
      <c r="T151" s="224">
        <v>0</v>
      </c>
      <c r="U151" s="223">
        <f>ROUND(E151*T151,2)</f>
        <v>0</v>
      </c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 t="s">
        <v>171</v>
      </c>
      <c r="AF151" s="213"/>
      <c r="AG151" s="213"/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>
      <c r="A152" s="214"/>
      <c r="B152" s="220"/>
      <c r="C152" s="266" t="s">
        <v>264</v>
      </c>
      <c r="D152" s="225"/>
      <c r="E152" s="230">
        <v>2</v>
      </c>
      <c r="F152" s="233"/>
      <c r="G152" s="233"/>
      <c r="H152" s="233"/>
      <c r="I152" s="233"/>
      <c r="J152" s="233"/>
      <c r="K152" s="233"/>
      <c r="L152" s="233"/>
      <c r="M152" s="233"/>
      <c r="N152" s="223"/>
      <c r="O152" s="223"/>
      <c r="P152" s="223"/>
      <c r="Q152" s="223"/>
      <c r="R152" s="223"/>
      <c r="S152" s="223"/>
      <c r="T152" s="224"/>
      <c r="U152" s="223"/>
      <c r="V152" s="213"/>
      <c r="W152" s="213"/>
      <c r="X152" s="213"/>
      <c r="Y152" s="213"/>
      <c r="Z152" s="213"/>
      <c r="AA152" s="213"/>
      <c r="AB152" s="213"/>
      <c r="AC152" s="213"/>
      <c r="AD152" s="213"/>
      <c r="AE152" s="213" t="s">
        <v>132</v>
      </c>
      <c r="AF152" s="213">
        <v>0</v>
      </c>
      <c r="AG152" s="213"/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>
      <c r="A153" s="214">
        <v>65</v>
      </c>
      <c r="B153" s="220" t="s">
        <v>301</v>
      </c>
      <c r="C153" s="265" t="s">
        <v>302</v>
      </c>
      <c r="D153" s="222" t="s">
        <v>129</v>
      </c>
      <c r="E153" s="229">
        <v>4</v>
      </c>
      <c r="F153" s="232">
        <f>H153+J153</f>
        <v>0</v>
      </c>
      <c r="G153" s="233">
        <f>ROUND(E153*F153,2)</f>
        <v>0</v>
      </c>
      <c r="H153" s="233"/>
      <c r="I153" s="233">
        <f>ROUND(E153*H153,2)</f>
        <v>0</v>
      </c>
      <c r="J153" s="233"/>
      <c r="K153" s="233">
        <f>ROUND(E153*J153,2)</f>
        <v>0</v>
      </c>
      <c r="L153" s="233">
        <v>12</v>
      </c>
      <c r="M153" s="233">
        <f>G153*(1+L153/100)</f>
        <v>0</v>
      </c>
      <c r="N153" s="223">
        <v>0</v>
      </c>
      <c r="O153" s="223">
        <f>ROUND(E153*N153,5)</f>
        <v>0</v>
      </c>
      <c r="P153" s="223">
        <v>0</v>
      </c>
      <c r="Q153" s="223">
        <f>ROUND(E153*P153,5)</f>
        <v>0</v>
      </c>
      <c r="R153" s="223"/>
      <c r="S153" s="223"/>
      <c r="T153" s="224">
        <v>1.45</v>
      </c>
      <c r="U153" s="223">
        <f>ROUND(E153*T153,2)</f>
        <v>5.8</v>
      </c>
      <c r="V153" s="213"/>
      <c r="W153" s="213"/>
      <c r="X153" s="213"/>
      <c r="Y153" s="213"/>
      <c r="Z153" s="213"/>
      <c r="AA153" s="213"/>
      <c r="AB153" s="213"/>
      <c r="AC153" s="213"/>
      <c r="AD153" s="213"/>
      <c r="AE153" s="213" t="s">
        <v>130</v>
      </c>
      <c r="AF153" s="213"/>
      <c r="AG153" s="213"/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>
      <c r="A154" s="214"/>
      <c r="B154" s="220"/>
      <c r="C154" s="266" t="s">
        <v>261</v>
      </c>
      <c r="D154" s="225"/>
      <c r="E154" s="230">
        <v>4</v>
      </c>
      <c r="F154" s="233"/>
      <c r="G154" s="233"/>
      <c r="H154" s="233"/>
      <c r="I154" s="233"/>
      <c r="J154" s="233"/>
      <c r="K154" s="233"/>
      <c r="L154" s="233"/>
      <c r="M154" s="233"/>
      <c r="N154" s="223"/>
      <c r="O154" s="223"/>
      <c r="P154" s="223"/>
      <c r="Q154" s="223"/>
      <c r="R154" s="223"/>
      <c r="S154" s="223"/>
      <c r="T154" s="224"/>
      <c r="U154" s="223"/>
      <c r="V154" s="213"/>
      <c r="W154" s="213"/>
      <c r="X154" s="213"/>
      <c r="Y154" s="213"/>
      <c r="Z154" s="213"/>
      <c r="AA154" s="213"/>
      <c r="AB154" s="213"/>
      <c r="AC154" s="213"/>
      <c r="AD154" s="213"/>
      <c r="AE154" s="213" t="s">
        <v>132</v>
      </c>
      <c r="AF154" s="213">
        <v>0</v>
      </c>
      <c r="AG154" s="213"/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ht="22.5" outlineLevel="1">
      <c r="A155" s="214">
        <v>66</v>
      </c>
      <c r="B155" s="220" t="s">
        <v>303</v>
      </c>
      <c r="C155" s="265" t="s">
        <v>304</v>
      </c>
      <c r="D155" s="222" t="s">
        <v>129</v>
      </c>
      <c r="E155" s="229">
        <v>4</v>
      </c>
      <c r="F155" s="232">
        <f>H155+J155</f>
        <v>0</v>
      </c>
      <c r="G155" s="233">
        <f>ROUND(E155*F155,2)</f>
        <v>0</v>
      </c>
      <c r="H155" s="233"/>
      <c r="I155" s="233">
        <f>ROUND(E155*H155,2)</f>
        <v>0</v>
      </c>
      <c r="J155" s="233"/>
      <c r="K155" s="233">
        <f>ROUND(E155*J155,2)</f>
        <v>0</v>
      </c>
      <c r="L155" s="233">
        <v>12</v>
      </c>
      <c r="M155" s="233">
        <f>G155*(1+L155/100)</f>
        <v>0</v>
      </c>
      <c r="N155" s="223">
        <v>1.9E-2</v>
      </c>
      <c r="O155" s="223">
        <f>ROUND(E155*N155,5)</f>
        <v>7.5999999999999998E-2</v>
      </c>
      <c r="P155" s="223">
        <v>0</v>
      </c>
      <c r="Q155" s="223">
        <f>ROUND(E155*P155,5)</f>
        <v>0</v>
      </c>
      <c r="R155" s="223"/>
      <c r="S155" s="223"/>
      <c r="T155" s="224">
        <v>0</v>
      </c>
      <c r="U155" s="223">
        <f>ROUND(E155*T155,2)</f>
        <v>0</v>
      </c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 t="s">
        <v>171</v>
      </c>
      <c r="AF155" s="213"/>
      <c r="AG155" s="213"/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>
      <c r="A156" s="214"/>
      <c r="B156" s="220"/>
      <c r="C156" s="266" t="s">
        <v>261</v>
      </c>
      <c r="D156" s="225"/>
      <c r="E156" s="230">
        <v>4</v>
      </c>
      <c r="F156" s="233"/>
      <c r="G156" s="233"/>
      <c r="H156" s="233"/>
      <c r="I156" s="233"/>
      <c r="J156" s="233"/>
      <c r="K156" s="233"/>
      <c r="L156" s="233"/>
      <c r="M156" s="233"/>
      <c r="N156" s="223"/>
      <c r="O156" s="223"/>
      <c r="P156" s="223"/>
      <c r="Q156" s="223"/>
      <c r="R156" s="223"/>
      <c r="S156" s="223"/>
      <c r="T156" s="224"/>
      <c r="U156" s="223"/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 t="s">
        <v>132</v>
      </c>
      <c r="AF156" s="213">
        <v>0</v>
      </c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>
      <c r="A157" s="214">
        <v>67</v>
      </c>
      <c r="B157" s="220" t="s">
        <v>305</v>
      </c>
      <c r="C157" s="265" t="s">
        <v>306</v>
      </c>
      <c r="D157" s="222" t="s">
        <v>129</v>
      </c>
      <c r="E157" s="229">
        <v>6</v>
      </c>
      <c r="F157" s="232">
        <f>H157+J157</f>
        <v>0</v>
      </c>
      <c r="G157" s="233">
        <f>ROUND(E157*F157,2)</f>
        <v>0</v>
      </c>
      <c r="H157" s="233"/>
      <c r="I157" s="233">
        <f>ROUND(E157*H157,2)</f>
        <v>0</v>
      </c>
      <c r="J157" s="233"/>
      <c r="K157" s="233">
        <f>ROUND(E157*J157,2)</f>
        <v>0</v>
      </c>
      <c r="L157" s="233">
        <v>12</v>
      </c>
      <c r="M157" s="233">
        <f>G157*(1+L157/100)</f>
        <v>0</v>
      </c>
      <c r="N157" s="223">
        <v>0</v>
      </c>
      <c r="O157" s="223">
        <f>ROUND(E157*N157,5)</f>
        <v>0</v>
      </c>
      <c r="P157" s="223">
        <v>0</v>
      </c>
      <c r="Q157" s="223">
        <f>ROUND(E157*P157,5)</f>
        <v>0</v>
      </c>
      <c r="R157" s="223"/>
      <c r="S157" s="223"/>
      <c r="T157" s="224">
        <v>0.77500000000000002</v>
      </c>
      <c r="U157" s="223">
        <f>ROUND(E157*T157,2)</f>
        <v>4.6500000000000004</v>
      </c>
      <c r="V157" s="213"/>
      <c r="W157" s="213"/>
      <c r="X157" s="213"/>
      <c r="Y157" s="213"/>
      <c r="Z157" s="213"/>
      <c r="AA157" s="213"/>
      <c r="AB157" s="213"/>
      <c r="AC157" s="213"/>
      <c r="AD157" s="213"/>
      <c r="AE157" s="213" t="s">
        <v>130</v>
      </c>
      <c r="AF157" s="213"/>
      <c r="AG157" s="213"/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>
      <c r="A158" s="214"/>
      <c r="B158" s="220"/>
      <c r="C158" s="266" t="s">
        <v>307</v>
      </c>
      <c r="D158" s="225"/>
      <c r="E158" s="230">
        <v>6</v>
      </c>
      <c r="F158" s="233"/>
      <c r="G158" s="233"/>
      <c r="H158" s="233"/>
      <c r="I158" s="233"/>
      <c r="J158" s="233"/>
      <c r="K158" s="233"/>
      <c r="L158" s="233"/>
      <c r="M158" s="233"/>
      <c r="N158" s="223"/>
      <c r="O158" s="223"/>
      <c r="P158" s="223"/>
      <c r="Q158" s="223"/>
      <c r="R158" s="223"/>
      <c r="S158" s="223"/>
      <c r="T158" s="224"/>
      <c r="U158" s="223"/>
      <c r="V158" s="213"/>
      <c r="W158" s="213"/>
      <c r="X158" s="213"/>
      <c r="Y158" s="213"/>
      <c r="Z158" s="213"/>
      <c r="AA158" s="213"/>
      <c r="AB158" s="213"/>
      <c r="AC158" s="213"/>
      <c r="AD158" s="213"/>
      <c r="AE158" s="213" t="s">
        <v>132</v>
      </c>
      <c r="AF158" s="213">
        <v>0</v>
      </c>
      <c r="AG158" s="213"/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>
      <c r="A159" s="214">
        <v>68</v>
      </c>
      <c r="B159" s="220" t="s">
        <v>308</v>
      </c>
      <c r="C159" s="265" t="s">
        <v>309</v>
      </c>
      <c r="D159" s="222" t="s">
        <v>129</v>
      </c>
      <c r="E159" s="229">
        <v>3</v>
      </c>
      <c r="F159" s="232">
        <f>H159+J159</f>
        <v>0</v>
      </c>
      <c r="G159" s="233">
        <f>ROUND(E159*F159,2)</f>
        <v>0</v>
      </c>
      <c r="H159" s="233"/>
      <c r="I159" s="233">
        <f>ROUND(E159*H159,2)</f>
        <v>0</v>
      </c>
      <c r="J159" s="233"/>
      <c r="K159" s="233">
        <f>ROUND(E159*J159,2)</f>
        <v>0</v>
      </c>
      <c r="L159" s="233">
        <v>12</v>
      </c>
      <c r="M159" s="233">
        <f>G159*(1+L159/100)</f>
        <v>0</v>
      </c>
      <c r="N159" s="223">
        <v>7.5000000000000002E-4</v>
      </c>
      <c r="O159" s="223">
        <f>ROUND(E159*N159,5)</f>
        <v>2.2499999999999998E-3</v>
      </c>
      <c r="P159" s="223">
        <v>0</v>
      </c>
      <c r="Q159" s="223">
        <f>ROUND(E159*P159,5)</f>
        <v>0</v>
      </c>
      <c r="R159" s="223"/>
      <c r="S159" s="223"/>
      <c r="T159" s="224">
        <v>0</v>
      </c>
      <c r="U159" s="223">
        <f>ROUND(E159*T159,2)</f>
        <v>0</v>
      </c>
      <c r="V159" s="213"/>
      <c r="W159" s="213"/>
      <c r="X159" s="213"/>
      <c r="Y159" s="213"/>
      <c r="Z159" s="213"/>
      <c r="AA159" s="213"/>
      <c r="AB159" s="213"/>
      <c r="AC159" s="213"/>
      <c r="AD159" s="213"/>
      <c r="AE159" s="213" t="s">
        <v>171</v>
      </c>
      <c r="AF159" s="213"/>
      <c r="AG159" s="213"/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>
      <c r="A160" s="214"/>
      <c r="B160" s="220"/>
      <c r="C160" s="266" t="s">
        <v>56</v>
      </c>
      <c r="D160" s="225"/>
      <c r="E160" s="230">
        <v>3</v>
      </c>
      <c r="F160" s="233"/>
      <c r="G160" s="233"/>
      <c r="H160" s="233"/>
      <c r="I160" s="233"/>
      <c r="J160" s="233"/>
      <c r="K160" s="233"/>
      <c r="L160" s="233"/>
      <c r="M160" s="233"/>
      <c r="N160" s="223"/>
      <c r="O160" s="223"/>
      <c r="P160" s="223"/>
      <c r="Q160" s="223"/>
      <c r="R160" s="223"/>
      <c r="S160" s="223"/>
      <c r="T160" s="224"/>
      <c r="U160" s="223"/>
      <c r="V160" s="213"/>
      <c r="W160" s="213"/>
      <c r="X160" s="213"/>
      <c r="Y160" s="213"/>
      <c r="Z160" s="213"/>
      <c r="AA160" s="213"/>
      <c r="AB160" s="213"/>
      <c r="AC160" s="213"/>
      <c r="AD160" s="213"/>
      <c r="AE160" s="213" t="s">
        <v>132</v>
      </c>
      <c r="AF160" s="213">
        <v>0</v>
      </c>
      <c r="AG160" s="213"/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>
      <c r="A161" s="214">
        <v>69</v>
      </c>
      <c r="B161" s="220" t="s">
        <v>310</v>
      </c>
      <c r="C161" s="265" t="s">
        <v>311</v>
      </c>
      <c r="D161" s="222" t="s">
        <v>129</v>
      </c>
      <c r="E161" s="229">
        <v>1</v>
      </c>
      <c r="F161" s="232">
        <f>H161+J161</f>
        <v>0</v>
      </c>
      <c r="G161" s="233">
        <f>ROUND(E161*F161,2)</f>
        <v>0</v>
      </c>
      <c r="H161" s="233"/>
      <c r="I161" s="233">
        <f>ROUND(E161*H161,2)</f>
        <v>0</v>
      </c>
      <c r="J161" s="233"/>
      <c r="K161" s="233">
        <f>ROUND(E161*J161,2)</f>
        <v>0</v>
      </c>
      <c r="L161" s="233">
        <v>12</v>
      </c>
      <c r="M161" s="233">
        <f>G161*(1+L161/100)</f>
        <v>0</v>
      </c>
      <c r="N161" s="223">
        <v>7.5000000000000002E-4</v>
      </c>
      <c r="O161" s="223">
        <f>ROUND(E161*N161,5)</f>
        <v>7.5000000000000002E-4</v>
      </c>
      <c r="P161" s="223">
        <v>0</v>
      </c>
      <c r="Q161" s="223">
        <f>ROUND(E161*P161,5)</f>
        <v>0</v>
      </c>
      <c r="R161" s="223"/>
      <c r="S161" s="223"/>
      <c r="T161" s="224">
        <v>0</v>
      </c>
      <c r="U161" s="223">
        <f>ROUND(E161*T161,2)</f>
        <v>0</v>
      </c>
      <c r="V161" s="213"/>
      <c r="W161" s="213"/>
      <c r="X161" s="213"/>
      <c r="Y161" s="213"/>
      <c r="Z161" s="213"/>
      <c r="AA161" s="213"/>
      <c r="AB161" s="213"/>
      <c r="AC161" s="213"/>
      <c r="AD161" s="213"/>
      <c r="AE161" s="213" t="s">
        <v>171</v>
      </c>
      <c r="AF161" s="213"/>
      <c r="AG161" s="213"/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>
      <c r="A162" s="214"/>
      <c r="B162" s="220"/>
      <c r="C162" s="266" t="s">
        <v>131</v>
      </c>
      <c r="D162" s="225"/>
      <c r="E162" s="230">
        <v>1</v>
      </c>
      <c r="F162" s="233"/>
      <c r="G162" s="233"/>
      <c r="H162" s="233"/>
      <c r="I162" s="233"/>
      <c r="J162" s="233"/>
      <c r="K162" s="233"/>
      <c r="L162" s="233"/>
      <c r="M162" s="233"/>
      <c r="N162" s="223"/>
      <c r="O162" s="223"/>
      <c r="P162" s="223"/>
      <c r="Q162" s="223"/>
      <c r="R162" s="223"/>
      <c r="S162" s="223"/>
      <c r="T162" s="224"/>
      <c r="U162" s="223"/>
      <c r="V162" s="213"/>
      <c r="W162" s="213"/>
      <c r="X162" s="213"/>
      <c r="Y162" s="213"/>
      <c r="Z162" s="213"/>
      <c r="AA162" s="213"/>
      <c r="AB162" s="213"/>
      <c r="AC162" s="213"/>
      <c r="AD162" s="213"/>
      <c r="AE162" s="213" t="s">
        <v>132</v>
      </c>
      <c r="AF162" s="213">
        <v>0</v>
      </c>
      <c r="AG162" s="213"/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ht="22.5" outlineLevel="1">
      <c r="A163" s="214">
        <v>70</v>
      </c>
      <c r="B163" s="220" t="s">
        <v>312</v>
      </c>
      <c r="C163" s="265" t="s">
        <v>313</v>
      </c>
      <c r="D163" s="222" t="s">
        <v>129</v>
      </c>
      <c r="E163" s="229">
        <v>2</v>
      </c>
      <c r="F163" s="232">
        <f>H163+J163</f>
        <v>0</v>
      </c>
      <c r="G163" s="233">
        <f>ROUND(E163*F163,2)</f>
        <v>0</v>
      </c>
      <c r="H163" s="233"/>
      <c r="I163" s="233">
        <f>ROUND(E163*H163,2)</f>
        <v>0</v>
      </c>
      <c r="J163" s="233"/>
      <c r="K163" s="233">
        <f>ROUND(E163*J163,2)</f>
        <v>0</v>
      </c>
      <c r="L163" s="233">
        <v>12</v>
      </c>
      <c r="M163" s="233">
        <f>G163*(1+L163/100)</f>
        <v>0</v>
      </c>
      <c r="N163" s="223">
        <v>0</v>
      </c>
      <c r="O163" s="223">
        <f>ROUND(E163*N163,5)</f>
        <v>0</v>
      </c>
      <c r="P163" s="223">
        <v>0</v>
      </c>
      <c r="Q163" s="223">
        <f>ROUND(E163*P163,5)</f>
        <v>0</v>
      </c>
      <c r="R163" s="223"/>
      <c r="S163" s="223"/>
      <c r="T163" s="224">
        <v>0</v>
      </c>
      <c r="U163" s="223">
        <f>ROUND(E163*T163,2)</f>
        <v>0</v>
      </c>
      <c r="V163" s="213"/>
      <c r="W163" s="213"/>
      <c r="X163" s="213"/>
      <c r="Y163" s="213"/>
      <c r="Z163" s="213"/>
      <c r="AA163" s="213"/>
      <c r="AB163" s="213"/>
      <c r="AC163" s="213"/>
      <c r="AD163" s="213"/>
      <c r="AE163" s="213" t="s">
        <v>171</v>
      </c>
      <c r="AF163" s="213"/>
      <c r="AG163" s="213"/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>
      <c r="A164" s="214"/>
      <c r="B164" s="220"/>
      <c r="C164" s="266" t="s">
        <v>264</v>
      </c>
      <c r="D164" s="225"/>
      <c r="E164" s="230">
        <v>2</v>
      </c>
      <c r="F164" s="233"/>
      <c r="G164" s="233"/>
      <c r="H164" s="233"/>
      <c r="I164" s="233"/>
      <c r="J164" s="233"/>
      <c r="K164" s="233"/>
      <c r="L164" s="233"/>
      <c r="M164" s="233"/>
      <c r="N164" s="223"/>
      <c r="O164" s="223"/>
      <c r="P164" s="223"/>
      <c r="Q164" s="223"/>
      <c r="R164" s="223"/>
      <c r="S164" s="223"/>
      <c r="T164" s="224"/>
      <c r="U164" s="223"/>
      <c r="V164" s="213"/>
      <c r="W164" s="213"/>
      <c r="X164" s="213"/>
      <c r="Y164" s="213"/>
      <c r="Z164" s="213"/>
      <c r="AA164" s="213"/>
      <c r="AB164" s="213"/>
      <c r="AC164" s="213"/>
      <c r="AD164" s="213"/>
      <c r="AE164" s="213" t="s">
        <v>132</v>
      </c>
      <c r="AF164" s="213">
        <v>0</v>
      </c>
      <c r="AG164" s="213"/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>
      <c r="A165" s="214">
        <v>71</v>
      </c>
      <c r="B165" s="220" t="s">
        <v>314</v>
      </c>
      <c r="C165" s="265" t="s">
        <v>315</v>
      </c>
      <c r="D165" s="222" t="s">
        <v>129</v>
      </c>
      <c r="E165" s="229">
        <v>2</v>
      </c>
      <c r="F165" s="232">
        <f>H165+J165</f>
        <v>0</v>
      </c>
      <c r="G165" s="233">
        <f>ROUND(E165*F165,2)</f>
        <v>0</v>
      </c>
      <c r="H165" s="233"/>
      <c r="I165" s="233">
        <f>ROUND(E165*H165,2)</f>
        <v>0</v>
      </c>
      <c r="J165" s="233"/>
      <c r="K165" s="233">
        <f>ROUND(E165*J165,2)</f>
        <v>0</v>
      </c>
      <c r="L165" s="233">
        <v>12</v>
      </c>
      <c r="M165" s="233">
        <f>G165*(1+L165/100)</f>
        <v>0</v>
      </c>
      <c r="N165" s="223">
        <v>0</v>
      </c>
      <c r="O165" s="223">
        <f>ROUND(E165*N165,5)</f>
        <v>0</v>
      </c>
      <c r="P165" s="223">
        <v>0</v>
      </c>
      <c r="Q165" s="223">
        <f>ROUND(E165*P165,5)</f>
        <v>0</v>
      </c>
      <c r="R165" s="223"/>
      <c r="S165" s="223"/>
      <c r="T165" s="224">
        <v>0.15</v>
      </c>
      <c r="U165" s="223">
        <f>ROUND(E165*T165,2)</f>
        <v>0.3</v>
      </c>
      <c r="V165" s="213"/>
      <c r="W165" s="213"/>
      <c r="X165" s="213"/>
      <c r="Y165" s="213"/>
      <c r="Z165" s="213"/>
      <c r="AA165" s="213"/>
      <c r="AB165" s="213"/>
      <c r="AC165" s="213"/>
      <c r="AD165" s="213"/>
      <c r="AE165" s="213" t="s">
        <v>130</v>
      </c>
      <c r="AF165" s="213"/>
      <c r="AG165" s="213"/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>
      <c r="A166" s="214"/>
      <c r="B166" s="220"/>
      <c r="C166" s="266" t="s">
        <v>264</v>
      </c>
      <c r="D166" s="225"/>
      <c r="E166" s="230">
        <v>2</v>
      </c>
      <c r="F166" s="233"/>
      <c r="G166" s="233"/>
      <c r="H166" s="233"/>
      <c r="I166" s="233"/>
      <c r="J166" s="233"/>
      <c r="K166" s="233"/>
      <c r="L166" s="233"/>
      <c r="M166" s="233"/>
      <c r="N166" s="223"/>
      <c r="O166" s="223"/>
      <c r="P166" s="223"/>
      <c r="Q166" s="223"/>
      <c r="R166" s="223"/>
      <c r="S166" s="223"/>
      <c r="T166" s="224"/>
      <c r="U166" s="223"/>
      <c r="V166" s="213"/>
      <c r="W166" s="213"/>
      <c r="X166" s="213"/>
      <c r="Y166" s="213"/>
      <c r="Z166" s="213"/>
      <c r="AA166" s="213"/>
      <c r="AB166" s="213"/>
      <c r="AC166" s="213"/>
      <c r="AD166" s="213"/>
      <c r="AE166" s="213" t="s">
        <v>132</v>
      </c>
      <c r="AF166" s="213">
        <v>0</v>
      </c>
      <c r="AG166" s="213"/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ht="22.5" outlineLevel="1">
      <c r="A167" s="214">
        <v>72</v>
      </c>
      <c r="B167" s="220" t="s">
        <v>316</v>
      </c>
      <c r="C167" s="265" t="s">
        <v>317</v>
      </c>
      <c r="D167" s="222" t="s">
        <v>129</v>
      </c>
      <c r="E167" s="229">
        <v>2</v>
      </c>
      <c r="F167" s="232">
        <f>H167+J167</f>
        <v>0</v>
      </c>
      <c r="G167" s="233">
        <f>ROUND(E167*F167,2)</f>
        <v>0</v>
      </c>
      <c r="H167" s="233"/>
      <c r="I167" s="233">
        <f>ROUND(E167*H167,2)</f>
        <v>0</v>
      </c>
      <c r="J167" s="233"/>
      <c r="K167" s="233">
        <f>ROUND(E167*J167,2)</f>
        <v>0</v>
      </c>
      <c r="L167" s="233">
        <v>12</v>
      </c>
      <c r="M167" s="233">
        <f>G167*(1+L167/100)</f>
        <v>0</v>
      </c>
      <c r="N167" s="223">
        <v>1E-4</v>
      </c>
      <c r="O167" s="223">
        <f>ROUND(E167*N167,5)</f>
        <v>2.0000000000000001E-4</v>
      </c>
      <c r="P167" s="223">
        <v>0</v>
      </c>
      <c r="Q167" s="223">
        <f>ROUND(E167*P167,5)</f>
        <v>0</v>
      </c>
      <c r="R167" s="223"/>
      <c r="S167" s="223"/>
      <c r="T167" s="224">
        <v>0</v>
      </c>
      <c r="U167" s="223">
        <f>ROUND(E167*T167,2)</f>
        <v>0</v>
      </c>
      <c r="V167" s="213"/>
      <c r="W167" s="213"/>
      <c r="X167" s="213"/>
      <c r="Y167" s="213"/>
      <c r="Z167" s="213"/>
      <c r="AA167" s="213"/>
      <c r="AB167" s="213"/>
      <c r="AC167" s="213"/>
      <c r="AD167" s="213"/>
      <c r="AE167" s="213" t="s">
        <v>171</v>
      </c>
      <c r="AF167" s="213"/>
      <c r="AG167" s="213"/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>
      <c r="A168" s="214"/>
      <c r="B168" s="220"/>
      <c r="C168" s="266" t="s">
        <v>264</v>
      </c>
      <c r="D168" s="225"/>
      <c r="E168" s="230">
        <v>2</v>
      </c>
      <c r="F168" s="233"/>
      <c r="G168" s="233"/>
      <c r="H168" s="233"/>
      <c r="I168" s="233"/>
      <c r="J168" s="233"/>
      <c r="K168" s="233"/>
      <c r="L168" s="233"/>
      <c r="M168" s="233"/>
      <c r="N168" s="223"/>
      <c r="O168" s="223"/>
      <c r="P168" s="223"/>
      <c r="Q168" s="223"/>
      <c r="R168" s="223"/>
      <c r="S168" s="223"/>
      <c r="T168" s="224"/>
      <c r="U168" s="223"/>
      <c r="V168" s="213"/>
      <c r="W168" s="213"/>
      <c r="X168" s="213"/>
      <c r="Y168" s="213"/>
      <c r="Z168" s="213"/>
      <c r="AA168" s="213"/>
      <c r="AB168" s="213"/>
      <c r="AC168" s="213"/>
      <c r="AD168" s="213"/>
      <c r="AE168" s="213" t="s">
        <v>132</v>
      </c>
      <c r="AF168" s="213">
        <v>0</v>
      </c>
      <c r="AG168" s="213"/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>
      <c r="A169" s="214">
        <v>73</v>
      </c>
      <c r="B169" s="220" t="s">
        <v>318</v>
      </c>
      <c r="C169" s="265" t="s">
        <v>319</v>
      </c>
      <c r="D169" s="222" t="s">
        <v>129</v>
      </c>
      <c r="E169" s="229">
        <v>1</v>
      </c>
      <c r="F169" s="232">
        <f>H169+J169</f>
        <v>0</v>
      </c>
      <c r="G169" s="233">
        <f>ROUND(E169*F169,2)</f>
        <v>0</v>
      </c>
      <c r="H169" s="233"/>
      <c r="I169" s="233">
        <f>ROUND(E169*H169,2)</f>
        <v>0</v>
      </c>
      <c r="J169" s="233"/>
      <c r="K169" s="233">
        <f>ROUND(E169*J169,2)</f>
        <v>0</v>
      </c>
      <c r="L169" s="233">
        <v>12</v>
      </c>
      <c r="M169" s="233">
        <f>G169*(1+L169/100)</f>
        <v>0</v>
      </c>
      <c r="N169" s="223">
        <v>2.48E-3</v>
      </c>
      <c r="O169" s="223">
        <f>ROUND(E169*N169,5)</f>
        <v>2.48E-3</v>
      </c>
      <c r="P169" s="223">
        <v>0</v>
      </c>
      <c r="Q169" s="223">
        <f>ROUND(E169*P169,5)</f>
        <v>0</v>
      </c>
      <c r="R169" s="223"/>
      <c r="S169" s="223"/>
      <c r="T169" s="224">
        <v>6.6660000000000004</v>
      </c>
      <c r="U169" s="223">
        <f>ROUND(E169*T169,2)</f>
        <v>6.67</v>
      </c>
      <c r="V169" s="213"/>
      <c r="W169" s="213"/>
      <c r="X169" s="213"/>
      <c r="Y169" s="213"/>
      <c r="Z169" s="213"/>
      <c r="AA169" s="213"/>
      <c r="AB169" s="213"/>
      <c r="AC169" s="213"/>
      <c r="AD169" s="213"/>
      <c r="AE169" s="213" t="s">
        <v>130</v>
      </c>
      <c r="AF169" s="213"/>
      <c r="AG169" s="213"/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>
      <c r="A170" s="214"/>
      <c r="B170" s="220"/>
      <c r="C170" s="266" t="s">
        <v>131</v>
      </c>
      <c r="D170" s="225"/>
      <c r="E170" s="230">
        <v>1</v>
      </c>
      <c r="F170" s="233"/>
      <c r="G170" s="233"/>
      <c r="H170" s="233"/>
      <c r="I170" s="233"/>
      <c r="J170" s="233"/>
      <c r="K170" s="233"/>
      <c r="L170" s="233"/>
      <c r="M170" s="233"/>
      <c r="N170" s="223"/>
      <c r="O170" s="223"/>
      <c r="P170" s="223"/>
      <c r="Q170" s="223"/>
      <c r="R170" s="223"/>
      <c r="S170" s="223"/>
      <c r="T170" s="224"/>
      <c r="U170" s="223"/>
      <c r="V170" s="213"/>
      <c r="W170" s="213"/>
      <c r="X170" s="213"/>
      <c r="Y170" s="213"/>
      <c r="Z170" s="213"/>
      <c r="AA170" s="213"/>
      <c r="AB170" s="213"/>
      <c r="AC170" s="213"/>
      <c r="AD170" s="213"/>
      <c r="AE170" s="213" t="s">
        <v>132</v>
      </c>
      <c r="AF170" s="213">
        <v>0</v>
      </c>
      <c r="AG170" s="213"/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ht="22.5" outlineLevel="1">
      <c r="A171" s="214">
        <v>74</v>
      </c>
      <c r="B171" s="220" t="s">
        <v>320</v>
      </c>
      <c r="C171" s="265" t="s">
        <v>321</v>
      </c>
      <c r="D171" s="222" t="s">
        <v>129</v>
      </c>
      <c r="E171" s="229">
        <v>1</v>
      </c>
      <c r="F171" s="232">
        <f>H171+J171</f>
        <v>0</v>
      </c>
      <c r="G171" s="233">
        <f>ROUND(E171*F171,2)</f>
        <v>0</v>
      </c>
      <c r="H171" s="233"/>
      <c r="I171" s="233">
        <f>ROUND(E171*H171,2)</f>
        <v>0</v>
      </c>
      <c r="J171" s="233"/>
      <c r="K171" s="233">
        <f>ROUND(E171*J171,2)</f>
        <v>0</v>
      </c>
      <c r="L171" s="233">
        <v>12</v>
      </c>
      <c r="M171" s="233">
        <f>G171*(1+L171/100)</f>
        <v>0</v>
      </c>
      <c r="N171" s="223">
        <v>1.2999999999999999E-2</v>
      </c>
      <c r="O171" s="223">
        <f>ROUND(E171*N171,5)</f>
        <v>1.2999999999999999E-2</v>
      </c>
      <c r="P171" s="223">
        <v>0</v>
      </c>
      <c r="Q171" s="223">
        <f>ROUND(E171*P171,5)</f>
        <v>0</v>
      </c>
      <c r="R171" s="223"/>
      <c r="S171" s="223"/>
      <c r="T171" s="224">
        <v>0</v>
      </c>
      <c r="U171" s="223">
        <f>ROUND(E171*T171,2)</f>
        <v>0</v>
      </c>
      <c r="V171" s="213"/>
      <c r="W171" s="213"/>
      <c r="X171" s="213"/>
      <c r="Y171" s="213"/>
      <c r="Z171" s="213"/>
      <c r="AA171" s="213"/>
      <c r="AB171" s="213"/>
      <c r="AC171" s="213"/>
      <c r="AD171" s="213"/>
      <c r="AE171" s="213" t="s">
        <v>171</v>
      </c>
      <c r="AF171" s="213"/>
      <c r="AG171" s="213"/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>
      <c r="A172" s="214"/>
      <c r="B172" s="220"/>
      <c r="C172" s="266" t="s">
        <v>131</v>
      </c>
      <c r="D172" s="225"/>
      <c r="E172" s="230">
        <v>1</v>
      </c>
      <c r="F172" s="233"/>
      <c r="G172" s="233"/>
      <c r="H172" s="233"/>
      <c r="I172" s="233"/>
      <c r="J172" s="233"/>
      <c r="K172" s="233"/>
      <c r="L172" s="233"/>
      <c r="M172" s="233"/>
      <c r="N172" s="223"/>
      <c r="O172" s="223"/>
      <c r="P172" s="223"/>
      <c r="Q172" s="223"/>
      <c r="R172" s="223"/>
      <c r="S172" s="223"/>
      <c r="T172" s="224"/>
      <c r="U172" s="223"/>
      <c r="V172" s="213"/>
      <c r="W172" s="213"/>
      <c r="X172" s="213"/>
      <c r="Y172" s="213"/>
      <c r="Z172" s="213"/>
      <c r="AA172" s="213"/>
      <c r="AB172" s="213"/>
      <c r="AC172" s="213"/>
      <c r="AD172" s="213"/>
      <c r="AE172" s="213" t="s">
        <v>132</v>
      </c>
      <c r="AF172" s="213">
        <v>0</v>
      </c>
      <c r="AG172" s="213"/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>
      <c r="A173" s="214">
        <v>75</v>
      </c>
      <c r="B173" s="220" t="s">
        <v>322</v>
      </c>
      <c r="C173" s="265" t="s">
        <v>323</v>
      </c>
      <c r="D173" s="222" t="s">
        <v>129</v>
      </c>
      <c r="E173" s="229">
        <v>2</v>
      </c>
      <c r="F173" s="232">
        <f>H173+J173</f>
        <v>0</v>
      </c>
      <c r="G173" s="233">
        <f>ROUND(E173*F173,2)</f>
        <v>0</v>
      </c>
      <c r="H173" s="233"/>
      <c r="I173" s="233">
        <f>ROUND(E173*H173,2)</f>
        <v>0</v>
      </c>
      <c r="J173" s="233"/>
      <c r="K173" s="233">
        <f>ROUND(E173*J173,2)</f>
        <v>0</v>
      </c>
      <c r="L173" s="233">
        <v>12</v>
      </c>
      <c r="M173" s="233">
        <f>G173*(1+L173/100)</f>
        <v>0</v>
      </c>
      <c r="N173" s="223">
        <v>2.3999999999999998E-3</v>
      </c>
      <c r="O173" s="223">
        <f>ROUND(E173*N173,5)</f>
        <v>4.7999999999999996E-3</v>
      </c>
      <c r="P173" s="223">
        <v>0</v>
      </c>
      <c r="Q173" s="223">
        <f>ROUND(E173*P173,5)</f>
        <v>0</v>
      </c>
      <c r="R173" s="223"/>
      <c r="S173" s="223"/>
      <c r="T173" s="224">
        <v>0</v>
      </c>
      <c r="U173" s="223">
        <f>ROUND(E173*T173,2)</f>
        <v>0</v>
      </c>
      <c r="V173" s="213"/>
      <c r="W173" s="213"/>
      <c r="X173" s="213"/>
      <c r="Y173" s="213"/>
      <c r="Z173" s="213"/>
      <c r="AA173" s="213"/>
      <c r="AB173" s="213"/>
      <c r="AC173" s="213"/>
      <c r="AD173" s="213"/>
      <c r="AE173" s="213" t="s">
        <v>171</v>
      </c>
      <c r="AF173" s="213"/>
      <c r="AG173" s="213"/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>
      <c r="A174" s="214"/>
      <c r="B174" s="220"/>
      <c r="C174" s="266" t="s">
        <v>264</v>
      </c>
      <c r="D174" s="225"/>
      <c r="E174" s="230">
        <v>2</v>
      </c>
      <c r="F174" s="233"/>
      <c r="G174" s="233"/>
      <c r="H174" s="233"/>
      <c r="I174" s="233"/>
      <c r="J174" s="233"/>
      <c r="K174" s="233"/>
      <c r="L174" s="233"/>
      <c r="M174" s="233"/>
      <c r="N174" s="223"/>
      <c r="O174" s="223"/>
      <c r="P174" s="223"/>
      <c r="Q174" s="223"/>
      <c r="R174" s="223"/>
      <c r="S174" s="223"/>
      <c r="T174" s="224"/>
      <c r="U174" s="223"/>
      <c r="V174" s="213"/>
      <c r="W174" s="213"/>
      <c r="X174" s="213"/>
      <c r="Y174" s="213"/>
      <c r="Z174" s="213"/>
      <c r="AA174" s="213"/>
      <c r="AB174" s="213"/>
      <c r="AC174" s="213"/>
      <c r="AD174" s="213"/>
      <c r="AE174" s="213" t="s">
        <v>132</v>
      </c>
      <c r="AF174" s="213">
        <v>0</v>
      </c>
      <c r="AG174" s="213"/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>
      <c r="A175" s="214">
        <v>76</v>
      </c>
      <c r="B175" s="220" t="s">
        <v>324</v>
      </c>
      <c r="C175" s="265" t="s">
        <v>325</v>
      </c>
      <c r="D175" s="222" t="s">
        <v>129</v>
      </c>
      <c r="E175" s="229">
        <v>7</v>
      </c>
      <c r="F175" s="232">
        <f>H175+J175</f>
        <v>0</v>
      </c>
      <c r="G175" s="233">
        <f>ROUND(E175*F175,2)</f>
        <v>0</v>
      </c>
      <c r="H175" s="233"/>
      <c r="I175" s="233">
        <f>ROUND(E175*H175,2)</f>
        <v>0</v>
      </c>
      <c r="J175" s="233"/>
      <c r="K175" s="233">
        <f>ROUND(E175*J175,2)</f>
        <v>0</v>
      </c>
      <c r="L175" s="233">
        <v>12</v>
      </c>
      <c r="M175" s="233">
        <f>G175*(1+L175/100)</f>
        <v>0</v>
      </c>
      <c r="N175" s="223">
        <v>0</v>
      </c>
      <c r="O175" s="223">
        <f>ROUND(E175*N175,5)</f>
        <v>0</v>
      </c>
      <c r="P175" s="223">
        <v>1.8E-3</v>
      </c>
      <c r="Q175" s="223">
        <f>ROUND(E175*P175,5)</f>
        <v>1.26E-2</v>
      </c>
      <c r="R175" s="223"/>
      <c r="S175" s="223"/>
      <c r="T175" s="224">
        <v>0.11</v>
      </c>
      <c r="U175" s="223">
        <f>ROUND(E175*T175,2)</f>
        <v>0.77</v>
      </c>
      <c r="V175" s="213"/>
      <c r="W175" s="213"/>
      <c r="X175" s="213"/>
      <c r="Y175" s="213"/>
      <c r="Z175" s="213"/>
      <c r="AA175" s="213"/>
      <c r="AB175" s="213"/>
      <c r="AC175" s="213"/>
      <c r="AD175" s="213"/>
      <c r="AE175" s="213" t="s">
        <v>130</v>
      </c>
      <c r="AF175" s="213"/>
      <c r="AG175" s="213"/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>
      <c r="A176" s="214"/>
      <c r="B176" s="220"/>
      <c r="C176" s="266" t="s">
        <v>326</v>
      </c>
      <c r="D176" s="225"/>
      <c r="E176" s="230">
        <v>7</v>
      </c>
      <c r="F176" s="233"/>
      <c r="G176" s="233"/>
      <c r="H176" s="233"/>
      <c r="I176" s="233"/>
      <c r="J176" s="233"/>
      <c r="K176" s="233"/>
      <c r="L176" s="233"/>
      <c r="M176" s="233"/>
      <c r="N176" s="223"/>
      <c r="O176" s="223"/>
      <c r="P176" s="223"/>
      <c r="Q176" s="223"/>
      <c r="R176" s="223"/>
      <c r="S176" s="223"/>
      <c r="T176" s="224"/>
      <c r="U176" s="223"/>
      <c r="V176" s="213"/>
      <c r="W176" s="213"/>
      <c r="X176" s="213"/>
      <c r="Y176" s="213"/>
      <c r="Z176" s="213"/>
      <c r="AA176" s="213"/>
      <c r="AB176" s="213"/>
      <c r="AC176" s="213"/>
      <c r="AD176" s="213"/>
      <c r="AE176" s="213" t="s">
        <v>132</v>
      </c>
      <c r="AF176" s="213">
        <v>0</v>
      </c>
      <c r="AG176" s="213"/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>
      <c r="A177" s="214">
        <v>77</v>
      </c>
      <c r="B177" s="220" t="s">
        <v>327</v>
      </c>
      <c r="C177" s="265" t="s">
        <v>328</v>
      </c>
      <c r="D177" s="222" t="s">
        <v>170</v>
      </c>
      <c r="E177" s="229">
        <v>0.18509999999999999</v>
      </c>
      <c r="F177" s="232">
        <f>H177+J177</f>
        <v>0</v>
      </c>
      <c r="G177" s="233">
        <f>ROUND(E177*F177,2)</f>
        <v>0</v>
      </c>
      <c r="H177" s="233"/>
      <c r="I177" s="233">
        <f>ROUND(E177*H177,2)</f>
        <v>0</v>
      </c>
      <c r="J177" s="233"/>
      <c r="K177" s="233">
        <f>ROUND(E177*J177,2)</f>
        <v>0</v>
      </c>
      <c r="L177" s="233">
        <v>12</v>
      </c>
      <c r="M177" s="233">
        <f>G177*(1+L177/100)</f>
        <v>0</v>
      </c>
      <c r="N177" s="223">
        <v>0</v>
      </c>
      <c r="O177" s="223">
        <f>ROUND(E177*N177,5)</f>
        <v>0</v>
      </c>
      <c r="P177" s="223">
        <v>0</v>
      </c>
      <c r="Q177" s="223">
        <f>ROUND(E177*P177,5)</f>
        <v>0</v>
      </c>
      <c r="R177" s="223"/>
      <c r="S177" s="223"/>
      <c r="T177" s="224">
        <v>2.4470000000000001</v>
      </c>
      <c r="U177" s="223">
        <f>ROUND(E177*T177,2)</f>
        <v>0.45</v>
      </c>
      <c r="V177" s="213"/>
      <c r="W177" s="213"/>
      <c r="X177" s="213"/>
      <c r="Y177" s="213"/>
      <c r="Z177" s="213"/>
      <c r="AA177" s="213"/>
      <c r="AB177" s="213"/>
      <c r="AC177" s="213"/>
      <c r="AD177" s="213"/>
      <c r="AE177" s="213" t="s">
        <v>130</v>
      </c>
      <c r="AF177" s="213"/>
      <c r="AG177" s="213"/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>
      <c r="A178" s="215" t="s">
        <v>125</v>
      </c>
      <c r="B178" s="221" t="s">
        <v>84</v>
      </c>
      <c r="C178" s="267" t="s">
        <v>85</v>
      </c>
      <c r="D178" s="226"/>
      <c r="E178" s="231"/>
      <c r="F178" s="234"/>
      <c r="G178" s="234">
        <f>SUMIF(AE179:AE197,"&lt;&gt;NOR",G179:G197)</f>
        <v>0</v>
      </c>
      <c r="H178" s="234"/>
      <c r="I178" s="234">
        <f>SUM(I179:I197)</f>
        <v>0</v>
      </c>
      <c r="J178" s="234"/>
      <c r="K178" s="234">
        <f>SUM(K179:K197)</f>
        <v>0</v>
      </c>
      <c r="L178" s="234"/>
      <c r="M178" s="234">
        <f>SUM(M179:M197)</f>
        <v>0</v>
      </c>
      <c r="N178" s="227"/>
      <c r="O178" s="227">
        <f>SUM(O179:O197)</f>
        <v>0.59649999999999992</v>
      </c>
      <c r="P178" s="227"/>
      <c r="Q178" s="227">
        <f>SUM(Q179:Q197)</f>
        <v>0</v>
      </c>
      <c r="R178" s="227"/>
      <c r="S178" s="227"/>
      <c r="T178" s="228"/>
      <c r="U178" s="227">
        <f>SUM(U179:U197)</f>
        <v>38.65</v>
      </c>
      <c r="AE178" t="s">
        <v>126</v>
      </c>
    </row>
    <row r="179" spans="1:60" outlineLevel="1">
      <c r="A179" s="214">
        <v>78</v>
      </c>
      <c r="B179" s="220" t="s">
        <v>329</v>
      </c>
      <c r="C179" s="265" t="s">
        <v>330</v>
      </c>
      <c r="D179" s="222" t="s">
        <v>135</v>
      </c>
      <c r="E179" s="229">
        <v>13.4</v>
      </c>
      <c r="F179" s="232">
        <f>H179+J179</f>
        <v>0</v>
      </c>
      <c r="G179" s="233">
        <f>ROUND(E179*F179,2)</f>
        <v>0</v>
      </c>
      <c r="H179" s="233"/>
      <c r="I179" s="233">
        <f>ROUND(E179*H179,2)</f>
        <v>0</v>
      </c>
      <c r="J179" s="233"/>
      <c r="K179" s="233">
        <f>ROUND(E179*J179,2)</f>
        <v>0</v>
      </c>
      <c r="L179" s="233">
        <v>12</v>
      </c>
      <c r="M179" s="233">
        <f>G179*(1+L179/100)</f>
        <v>0</v>
      </c>
      <c r="N179" s="223">
        <v>1.035E-2</v>
      </c>
      <c r="O179" s="223">
        <f>ROUND(E179*N179,5)</f>
        <v>0.13869000000000001</v>
      </c>
      <c r="P179" s="223">
        <v>0</v>
      </c>
      <c r="Q179" s="223">
        <f>ROUND(E179*P179,5)</f>
        <v>0</v>
      </c>
      <c r="R179" s="223"/>
      <c r="S179" s="223"/>
      <c r="T179" s="224">
        <v>0.35149999999999998</v>
      </c>
      <c r="U179" s="223">
        <f>ROUND(E179*T179,2)</f>
        <v>4.71</v>
      </c>
      <c r="V179" s="213"/>
      <c r="W179" s="213"/>
      <c r="X179" s="213"/>
      <c r="Y179" s="213"/>
      <c r="Z179" s="213"/>
      <c r="AA179" s="213"/>
      <c r="AB179" s="213"/>
      <c r="AC179" s="213"/>
      <c r="AD179" s="213"/>
      <c r="AE179" s="213" t="s">
        <v>130</v>
      </c>
      <c r="AF179" s="213"/>
      <c r="AG179" s="213"/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>
      <c r="A180" s="214"/>
      <c r="B180" s="220"/>
      <c r="C180" s="266" t="s">
        <v>331</v>
      </c>
      <c r="D180" s="225"/>
      <c r="E180" s="230">
        <v>13.4</v>
      </c>
      <c r="F180" s="233"/>
      <c r="G180" s="233"/>
      <c r="H180" s="233"/>
      <c r="I180" s="233"/>
      <c r="J180" s="233"/>
      <c r="K180" s="233"/>
      <c r="L180" s="233"/>
      <c r="M180" s="233"/>
      <c r="N180" s="223"/>
      <c r="O180" s="223"/>
      <c r="P180" s="223"/>
      <c r="Q180" s="223"/>
      <c r="R180" s="223"/>
      <c r="S180" s="223"/>
      <c r="T180" s="224"/>
      <c r="U180" s="223"/>
      <c r="V180" s="213"/>
      <c r="W180" s="213"/>
      <c r="X180" s="213"/>
      <c r="Y180" s="213"/>
      <c r="Z180" s="213"/>
      <c r="AA180" s="213"/>
      <c r="AB180" s="213"/>
      <c r="AC180" s="213"/>
      <c r="AD180" s="213"/>
      <c r="AE180" s="213" t="s">
        <v>132</v>
      </c>
      <c r="AF180" s="213">
        <v>0</v>
      </c>
      <c r="AG180" s="213"/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>
      <c r="A181" s="214">
        <v>79</v>
      </c>
      <c r="B181" s="220" t="s">
        <v>332</v>
      </c>
      <c r="C181" s="265" t="s">
        <v>333</v>
      </c>
      <c r="D181" s="222" t="s">
        <v>135</v>
      </c>
      <c r="E181" s="229">
        <v>13.4</v>
      </c>
      <c r="F181" s="232">
        <f>H181+J181</f>
        <v>0</v>
      </c>
      <c r="G181" s="233">
        <f>ROUND(E181*F181,2)</f>
        <v>0</v>
      </c>
      <c r="H181" s="233"/>
      <c r="I181" s="233">
        <f>ROUND(E181*H181,2)</f>
        <v>0</v>
      </c>
      <c r="J181" s="233"/>
      <c r="K181" s="233">
        <f>ROUND(E181*J181,2)</f>
        <v>0</v>
      </c>
      <c r="L181" s="233">
        <v>12</v>
      </c>
      <c r="M181" s="233">
        <f>G181*(1+L181/100)</f>
        <v>0</v>
      </c>
      <c r="N181" s="223">
        <v>2.1000000000000001E-4</v>
      </c>
      <c r="O181" s="223">
        <f>ROUND(E181*N181,5)</f>
        <v>2.81E-3</v>
      </c>
      <c r="P181" s="223">
        <v>0</v>
      </c>
      <c r="Q181" s="223">
        <f>ROUND(E181*P181,5)</f>
        <v>0</v>
      </c>
      <c r="R181" s="223"/>
      <c r="S181" s="223"/>
      <c r="T181" s="224">
        <v>0.05</v>
      </c>
      <c r="U181" s="223">
        <f>ROUND(E181*T181,2)</f>
        <v>0.67</v>
      </c>
      <c r="V181" s="213"/>
      <c r="W181" s="213"/>
      <c r="X181" s="213"/>
      <c r="Y181" s="213"/>
      <c r="Z181" s="213"/>
      <c r="AA181" s="213"/>
      <c r="AB181" s="213"/>
      <c r="AC181" s="213"/>
      <c r="AD181" s="213"/>
      <c r="AE181" s="213" t="s">
        <v>130</v>
      </c>
      <c r="AF181" s="213"/>
      <c r="AG181" s="213"/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>
      <c r="A182" s="214"/>
      <c r="B182" s="220"/>
      <c r="C182" s="266" t="s">
        <v>331</v>
      </c>
      <c r="D182" s="225"/>
      <c r="E182" s="230">
        <v>13.4</v>
      </c>
      <c r="F182" s="233"/>
      <c r="G182" s="233"/>
      <c r="H182" s="233"/>
      <c r="I182" s="233"/>
      <c r="J182" s="233"/>
      <c r="K182" s="233"/>
      <c r="L182" s="233"/>
      <c r="M182" s="233"/>
      <c r="N182" s="223"/>
      <c r="O182" s="223"/>
      <c r="P182" s="223"/>
      <c r="Q182" s="223"/>
      <c r="R182" s="223"/>
      <c r="S182" s="223"/>
      <c r="T182" s="224"/>
      <c r="U182" s="223"/>
      <c r="V182" s="213"/>
      <c r="W182" s="213"/>
      <c r="X182" s="213"/>
      <c r="Y182" s="213"/>
      <c r="Z182" s="213"/>
      <c r="AA182" s="213"/>
      <c r="AB182" s="213"/>
      <c r="AC182" s="213"/>
      <c r="AD182" s="213"/>
      <c r="AE182" s="213" t="s">
        <v>132</v>
      </c>
      <c r="AF182" s="213">
        <v>0</v>
      </c>
      <c r="AG182" s="213"/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>
      <c r="A183" s="214">
        <v>80</v>
      </c>
      <c r="B183" s="220" t="s">
        <v>334</v>
      </c>
      <c r="C183" s="265" t="s">
        <v>335</v>
      </c>
      <c r="D183" s="222" t="s">
        <v>147</v>
      </c>
      <c r="E183" s="229">
        <v>16.54</v>
      </c>
      <c r="F183" s="232">
        <f>H183+J183</f>
        <v>0</v>
      </c>
      <c r="G183" s="233">
        <f>ROUND(E183*F183,2)</f>
        <v>0</v>
      </c>
      <c r="H183" s="233"/>
      <c r="I183" s="233">
        <f>ROUND(E183*H183,2)</f>
        <v>0</v>
      </c>
      <c r="J183" s="233"/>
      <c r="K183" s="233">
        <f>ROUND(E183*J183,2)</f>
        <v>0</v>
      </c>
      <c r="L183" s="233">
        <v>12</v>
      </c>
      <c r="M183" s="233">
        <f>G183*(1+L183/100)</f>
        <v>0</v>
      </c>
      <c r="N183" s="223">
        <v>3.2000000000000003E-4</v>
      </c>
      <c r="O183" s="223">
        <f>ROUND(E183*N183,5)</f>
        <v>5.2900000000000004E-3</v>
      </c>
      <c r="P183" s="223">
        <v>0</v>
      </c>
      <c r="Q183" s="223">
        <f>ROUND(E183*P183,5)</f>
        <v>0</v>
      </c>
      <c r="R183" s="223"/>
      <c r="S183" s="223"/>
      <c r="T183" s="224">
        <v>0.23599999999999999</v>
      </c>
      <c r="U183" s="223">
        <f>ROUND(E183*T183,2)</f>
        <v>3.9</v>
      </c>
      <c r="V183" s="213"/>
      <c r="W183" s="213"/>
      <c r="X183" s="213"/>
      <c r="Y183" s="213"/>
      <c r="Z183" s="213"/>
      <c r="AA183" s="213"/>
      <c r="AB183" s="213"/>
      <c r="AC183" s="213"/>
      <c r="AD183" s="213"/>
      <c r="AE183" s="213" t="s">
        <v>130</v>
      </c>
      <c r="AF183" s="213"/>
      <c r="AG183" s="213"/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>
      <c r="A184" s="214"/>
      <c r="B184" s="220"/>
      <c r="C184" s="266" t="s">
        <v>336</v>
      </c>
      <c r="D184" s="225"/>
      <c r="E184" s="230">
        <v>16.54</v>
      </c>
      <c r="F184" s="233"/>
      <c r="G184" s="233"/>
      <c r="H184" s="233"/>
      <c r="I184" s="233"/>
      <c r="J184" s="233"/>
      <c r="K184" s="233"/>
      <c r="L184" s="233"/>
      <c r="M184" s="233"/>
      <c r="N184" s="223"/>
      <c r="O184" s="223"/>
      <c r="P184" s="223"/>
      <c r="Q184" s="223"/>
      <c r="R184" s="223"/>
      <c r="S184" s="223"/>
      <c r="T184" s="224"/>
      <c r="U184" s="223"/>
      <c r="V184" s="213"/>
      <c r="W184" s="213"/>
      <c r="X184" s="213"/>
      <c r="Y184" s="213"/>
      <c r="Z184" s="213"/>
      <c r="AA184" s="213"/>
      <c r="AB184" s="213"/>
      <c r="AC184" s="213"/>
      <c r="AD184" s="213"/>
      <c r="AE184" s="213" t="s">
        <v>132</v>
      </c>
      <c r="AF184" s="213">
        <v>0</v>
      </c>
      <c r="AG184" s="213"/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>
      <c r="A185" s="214">
        <v>81</v>
      </c>
      <c r="B185" s="220" t="s">
        <v>337</v>
      </c>
      <c r="C185" s="265" t="s">
        <v>338</v>
      </c>
      <c r="D185" s="222" t="s">
        <v>147</v>
      </c>
      <c r="E185" s="229">
        <v>16.54</v>
      </c>
      <c r="F185" s="232">
        <f>H185+J185</f>
        <v>0</v>
      </c>
      <c r="G185" s="233">
        <f>ROUND(E185*F185,2)</f>
        <v>0</v>
      </c>
      <c r="H185" s="233"/>
      <c r="I185" s="233">
        <f>ROUND(E185*H185,2)</f>
        <v>0</v>
      </c>
      <c r="J185" s="233"/>
      <c r="K185" s="233">
        <f>ROUND(E185*J185,2)</f>
        <v>0</v>
      </c>
      <c r="L185" s="233">
        <v>12</v>
      </c>
      <c r="M185" s="233">
        <f>G185*(1+L185/100)</f>
        <v>0</v>
      </c>
      <c r="N185" s="223">
        <v>0</v>
      </c>
      <c r="O185" s="223">
        <f>ROUND(E185*N185,5)</f>
        <v>0</v>
      </c>
      <c r="P185" s="223">
        <v>0</v>
      </c>
      <c r="Q185" s="223">
        <f>ROUND(E185*P185,5)</f>
        <v>0</v>
      </c>
      <c r="R185" s="223"/>
      <c r="S185" s="223"/>
      <c r="T185" s="224">
        <v>0.3</v>
      </c>
      <c r="U185" s="223">
        <f>ROUND(E185*T185,2)</f>
        <v>4.96</v>
      </c>
      <c r="V185" s="213"/>
      <c r="W185" s="213"/>
      <c r="X185" s="213"/>
      <c r="Y185" s="213"/>
      <c r="Z185" s="213"/>
      <c r="AA185" s="213"/>
      <c r="AB185" s="213"/>
      <c r="AC185" s="213"/>
      <c r="AD185" s="213"/>
      <c r="AE185" s="213" t="s">
        <v>130</v>
      </c>
      <c r="AF185" s="213"/>
      <c r="AG185" s="213"/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>
      <c r="A186" s="214"/>
      <c r="B186" s="220"/>
      <c r="C186" s="266" t="s">
        <v>336</v>
      </c>
      <c r="D186" s="225"/>
      <c r="E186" s="230">
        <v>16.54</v>
      </c>
      <c r="F186" s="233"/>
      <c r="G186" s="233"/>
      <c r="H186" s="233"/>
      <c r="I186" s="233"/>
      <c r="J186" s="233"/>
      <c r="K186" s="233"/>
      <c r="L186" s="233"/>
      <c r="M186" s="233"/>
      <c r="N186" s="223"/>
      <c r="O186" s="223"/>
      <c r="P186" s="223"/>
      <c r="Q186" s="223"/>
      <c r="R186" s="223"/>
      <c r="S186" s="223"/>
      <c r="T186" s="224"/>
      <c r="U186" s="223"/>
      <c r="V186" s="213"/>
      <c r="W186" s="213"/>
      <c r="X186" s="213"/>
      <c r="Y186" s="213"/>
      <c r="Z186" s="213"/>
      <c r="AA186" s="213"/>
      <c r="AB186" s="213"/>
      <c r="AC186" s="213"/>
      <c r="AD186" s="213"/>
      <c r="AE186" s="213" t="s">
        <v>132</v>
      </c>
      <c r="AF186" s="213">
        <v>0</v>
      </c>
      <c r="AG186" s="213"/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>
      <c r="A187" s="214">
        <v>82</v>
      </c>
      <c r="B187" s="220" t="s">
        <v>339</v>
      </c>
      <c r="C187" s="265" t="s">
        <v>340</v>
      </c>
      <c r="D187" s="222" t="s">
        <v>135</v>
      </c>
      <c r="E187" s="229">
        <v>13.4</v>
      </c>
      <c r="F187" s="232">
        <f>H187+J187</f>
        <v>0</v>
      </c>
      <c r="G187" s="233">
        <f>ROUND(E187*F187,2)</f>
        <v>0</v>
      </c>
      <c r="H187" s="233"/>
      <c r="I187" s="233">
        <f>ROUND(E187*H187,2)</f>
        <v>0</v>
      </c>
      <c r="J187" s="233"/>
      <c r="K187" s="233">
        <f>ROUND(E187*J187,2)</f>
        <v>0</v>
      </c>
      <c r="L187" s="233">
        <v>12</v>
      </c>
      <c r="M187" s="233">
        <f>G187*(1+L187/100)</f>
        <v>0</v>
      </c>
      <c r="N187" s="223">
        <v>3.81E-3</v>
      </c>
      <c r="O187" s="223">
        <f>ROUND(E187*N187,5)</f>
        <v>5.1049999999999998E-2</v>
      </c>
      <c r="P187" s="223">
        <v>0</v>
      </c>
      <c r="Q187" s="223">
        <f>ROUND(E187*P187,5)</f>
        <v>0</v>
      </c>
      <c r="R187" s="223"/>
      <c r="S187" s="223"/>
      <c r="T187" s="224">
        <v>1.16282</v>
      </c>
      <c r="U187" s="223">
        <f>ROUND(E187*T187,2)</f>
        <v>15.58</v>
      </c>
      <c r="V187" s="213"/>
      <c r="W187" s="213"/>
      <c r="X187" s="213"/>
      <c r="Y187" s="213"/>
      <c r="Z187" s="213"/>
      <c r="AA187" s="213"/>
      <c r="AB187" s="213"/>
      <c r="AC187" s="213"/>
      <c r="AD187" s="213"/>
      <c r="AE187" s="213" t="s">
        <v>130</v>
      </c>
      <c r="AF187" s="213"/>
      <c r="AG187" s="213"/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>
      <c r="A188" s="214"/>
      <c r="B188" s="220"/>
      <c r="C188" s="266" t="s">
        <v>331</v>
      </c>
      <c r="D188" s="225"/>
      <c r="E188" s="230">
        <v>13.4</v>
      </c>
      <c r="F188" s="233"/>
      <c r="G188" s="233"/>
      <c r="H188" s="233"/>
      <c r="I188" s="233"/>
      <c r="J188" s="233"/>
      <c r="K188" s="233"/>
      <c r="L188" s="233"/>
      <c r="M188" s="233"/>
      <c r="N188" s="223"/>
      <c r="O188" s="223"/>
      <c r="P188" s="223"/>
      <c r="Q188" s="223"/>
      <c r="R188" s="223"/>
      <c r="S188" s="223"/>
      <c r="T188" s="224"/>
      <c r="U188" s="223"/>
      <c r="V188" s="213"/>
      <c r="W188" s="213"/>
      <c r="X188" s="213"/>
      <c r="Y188" s="213"/>
      <c r="Z188" s="213"/>
      <c r="AA188" s="213"/>
      <c r="AB188" s="213"/>
      <c r="AC188" s="213"/>
      <c r="AD188" s="213"/>
      <c r="AE188" s="213" t="s">
        <v>132</v>
      </c>
      <c r="AF188" s="213">
        <v>0</v>
      </c>
      <c r="AG188" s="213"/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>
      <c r="A189" s="214">
        <v>83</v>
      </c>
      <c r="B189" s="220" t="s">
        <v>341</v>
      </c>
      <c r="C189" s="265" t="s">
        <v>342</v>
      </c>
      <c r="D189" s="222" t="s">
        <v>135</v>
      </c>
      <c r="E189" s="229">
        <v>16.5594</v>
      </c>
      <c r="F189" s="232">
        <f>H189+J189</f>
        <v>0</v>
      </c>
      <c r="G189" s="233">
        <f>ROUND(E189*F189,2)</f>
        <v>0</v>
      </c>
      <c r="H189" s="233"/>
      <c r="I189" s="233">
        <f>ROUND(E189*H189,2)</f>
        <v>0</v>
      </c>
      <c r="J189" s="233"/>
      <c r="K189" s="233">
        <f>ROUND(E189*J189,2)</f>
        <v>0</v>
      </c>
      <c r="L189" s="233">
        <v>12</v>
      </c>
      <c r="M189" s="233">
        <f>G189*(1+L189/100)</f>
        <v>0</v>
      </c>
      <c r="N189" s="223">
        <v>2.3800000000000002E-2</v>
      </c>
      <c r="O189" s="223">
        <f>ROUND(E189*N189,5)</f>
        <v>0.39411000000000002</v>
      </c>
      <c r="P189" s="223">
        <v>0</v>
      </c>
      <c r="Q189" s="223">
        <f>ROUND(E189*P189,5)</f>
        <v>0</v>
      </c>
      <c r="R189" s="223"/>
      <c r="S189" s="223"/>
      <c r="T189" s="224">
        <v>0</v>
      </c>
      <c r="U189" s="223">
        <f>ROUND(E189*T189,2)</f>
        <v>0</v>
      </c>
      <c r="V189" s="213"/>
      <c r="W189" s="213"/>
      <c r="X189" s="213"/>
      <c r="Y189" s="213"/>
      <c r="Z189" s="213"/>
      <c r="AA189" s="213"/>
      <c r="AB189" s="213"/>
      <c r="AC189" s="213"/>
      <c r="AD189" s="213"/>
      <c r="AE189" s="213" t="s">
        <v>171</v>
      </c>
      <c r="AF189" s="213"/>
      <c r="AG189" s="213"/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>
      <c r="A190" s="214"/>
      <c r="B190" s="220"/>
      <c r="C190" s="266" t="s">
        <v>343</v>
      </c>
      <c r="D190" s="225"/>
      <c r="E190" s="230">
        <v>16.5594</v>
      </c>
      <c r="F190" s="233"/>
      <c r="G190" s="233"/>
      <c r="H190" s="233"/>
      <c r="I190" s="233"/>
      <c r="J190" s="233"/>
      <c r="K190" s="233"/>
      <c r="L190" s="233"/>
      <c r="M190" s="233"/>
      <c r="N190" s="223"/>
      <c r="O190" s="223"/>
      <c r="P190" s="223"/>
      <c r="Q190" s="223"/>
      <c r="R190" s="223"/>
      <c r="S190" s="223"/>
      <c r="T190" s="224"/>
      <c r="U190" s="223"/>
      <c r="V190" s="213"/>
      <c r="W190" s="213"/>
      <c r="X190" s="213"/>
      <c r="Y190" s="213"/>
      <c r="Z190" s="213"/>
      <c r="AA190" s="213"/>
      <c r="AB190" s="213"/>
      <c r="AC190" s="213"/>
      <c r="AD190" s="213"/>
      <c r="AE190" s="213" t="s">
        <v>132</v>
      </c>
      <c r="AF190" s="213">
        <v>0</v>
      </c>
      <c r="AG190" s="213"/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>
      <c r="A191" s="214">
        <v>84</v>
      </c>
      <c r="B191" s="220" t="s">
        <v>344</v>
      </c>
      <c r="C191" s="265" t="s">
        <v>345</v>
      </c>
      <c r="D191" s="222" t="s">
        <v>147</v>
      </c>
      <c r="E191" s="229">
        <v>47.64</v>
      </c>
      <c r="F191" s="232">
        <f>H191+J191</f>
        <v>0</v>
      </c>
      <c r="G191" s="233">
        <f>ROUND(E191*F191,2)</f>
        <v>0</v>
      </c>
      <c r="H191" s="233"/>
      <c r="I191" s="233">
        <f>ROUND(E191*H191,2)</f>
        <v>0</v>
      </c>
      <c r="J191" s="233"/>
      <c r="K191" s="233">
        <f>ROUND(E191*J191,2)</f>
        <v>0</v>
      </c>
      <c r="L191" s="233">
        <v>12</v>
      </c>
      <c r="M191" s="233">
        <f>G191*(1+L191/100)</f>
        <v>0</v>
      </c>
      <c r="N191" s="223">
        <v>4.0000000000000003E-5</v>
      </c>
      <c r="O191" s="223">
        <f>ROUND(E191*N191,5)</f>
        <v>1.91E-3</v>
      </c>
      <c r="P191" s="223">
        <v>0</v>
      </c>
      <c r="Q191" s="223">
        <f>ROUND(E191*P191,5)</f>
        <v>0</v>
      </c>
      <c r="R191" s="223"/>
      <c r="S191" s="223"/>
      <c r="T191" s="224">
        <v>0.15</v>
      </c>
      <c r="U191" s="223">
        <f>ROUND(E191*T191,2)</f>
        <v>7.15</v>
      </c>
      <c r="V191" s="213"/>
      <c r="W191" s="213"/>
      <c r="X191" s="213"/>
      <c r="Y191" s="213"/>
      <c r="Z191" s="213"/>
      <c r="AA191" s="213"/>
      <c r="AB191" s="213"/>
      <c r="AC191" s="213"/>
      <c r="AD191" s="213"/>
      <c r="AE191" s="213" t="s">
        <v>130</v>
      </c>
      <c r="AF191" s="213"/>
      <c r="AG191" s="213"/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>
      <c r="A192" s="214"/>
      <c r="B192" s="220"/>
      <c r="C192" s="266" t="s">
        <v>346</v>
      </c>
      <c r="D192" s="225"/>
      <c r="E192" s="230">
        <v>33.08</v>
      </c>
      <c r="F192" s="233"/>
      <c r="G192" s="233"/>
      <c r="H192" s="233"/>
      <c r="I192" s="233"/>
      <c r="J192" s="233"/>
      <c r="K192" s="233"/>
      <c r="L192" s="233"/>
      <c r="M192" s="233"/>
      <c r="N192" s="223"/>
      <c r="O192" s="223"/>
      <c r="P192" s="223"/>
      <c r="Q192" s="223"/>
      <c r="R192" s="223"/>
      <c r="S192" s="223"/>
      <c r="T192" s="224"/>
      <c r="U192" s="223"/>
      <c r="V192" s="213"/>
      <c r="W192" s="213"/>
      <c r="X192" s="213"/>
      <c r="Y192" s="213"/>
      <c r="Z192" s="213"/>
      <c r="AA192" s="213"/>
      <c r="AB192" s="213"/>
      <c r="AC192" s="213"/>
      <c r="AD192" s="213"/>
      <c r="AE192" s="213" t="s">
        <v>132</v>
      </c>
      <c r="AF192" s="213">
        <v>0</v>
      </c>
      <c r="AG192" s="213"/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>
      <c r="A193" s="214"/>
      <c r="B193" s="220"/>
      <c r="C193" s="266" t="s">
        <v>347</v>
      </c>
      <c r="D193" s="225"/>
      <c r="E193" s="230">
        <v>14.56</v>
      </c>
      <c r="F193" s="233"/>
      <c r="G193" s="233"/>
      <c r="H193" s="233"/>
      <c r="I193" s="233"/>
      <c r="J193" s="233"/>
      <c r="K193" s="233"/>
      <c r="L193" s="233"/>
      <c r="M193" s="233"/>
      <c r="N193" s="223"/>
      <c r="O193" s="223"/>
      <c r="P193" s="223"/>
      <c r="Q193" s="223"/>
      <c r="R193" s="223"/>
      <c r="S193" s="223"/>
      <c r="T193" s="224"/>
      <c r="U193" s="223"/>
      <c r="V193" s="213"/>
      <c r="W193" s="213"/>
      <c r="X193" s="213"/>
      <c r="Y193" s="213"/>
      <c r="Z193" s="213"/>
      <c r="AA193" s="213"/>
      <c r="AB193" s="213"/>
      <c r="AC193" s="213"/>
      <c r="AD193" s="213"/>
      <c r="AE193" s="213" t="s">
        <v>132</v>
      </c>
      <c r="AF193" s="213">
        <v>0</v>
      </c>
      <c r="AG193" s="213"/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>
      <c r="A194" s="214">
        <v>85</v>
      </c>
      <c r="B194" s="220" t="s">
        <v>348</v>
      </c>
      <c r="C194" s="265" t="s">
        <v>349</v>
      </c>
      <c r="D194" s="222" t="s">
        <v>147</v>
      </c>
      <c r="E194" s="229">
        <v>6</v>
      </c>
      <c r="F194" s="232">
        <f>H194+J194</f>
        <v>0</v>
      </c>
      <c r="G194" s="233">
        <f>ROUND(E194*F194,2)</f>
        <v>0</v>
      </c>
      <c r="H194" s="233"/>
      <c r="I194" s="233">
        <f>ROUND(E194*H194,2)</f>
        <v>0</v>
      </c>
      <c r="J194" s="233"/>
      <c r="K194" s="233">
        <f>ROUND(E194*J194,2)</f>
        <v>0</v>
      </c>
      <c r="L194" s="233">
        <v>12</v>
      </c>
      <c r="M194" s="233">
        <f>G194*(1+L194/100)</f>
        <v>0</v>
      </c>
      <c r="N194" s="223">
        <v>4.4000000000000002E-4</v>
      </c>
      <c r="O194" s="223">
        <f>ROUND(E194*N194,5)</f>
        <v>2.64E-3</v>
      </c>
      <c r="P194" s="223">
        <v>0</v>
      </c>
      <c r="Q194" s="223">
        <f>ROUND(E194*P194,5)</f>
        <v>0</v>
      </c>
      <c r="R194" s="223"/>
      <c r="S194" s="223"/>
      <c r="T194" s="224">
        <v>0.15</v>
      </c>
      <c r="U194" s="223">
        <f>ROUND(E194*T194,2)</f>
        <v>0.9</v>
      </c>
      <c r="V194" s="213"/>
      <c r="W194" s="213"/>
      <c r="X194" s="213"/>
      <c r="Y194" s="213"/>
      <c r="Z194" s="213"/>
      <c r="AA194" s="213"/>
      <c r="AB194" s="213"/>
      <c r="AC194" s="213"/>
      <c r="AD194" s="213"/>
      <c r="AE194" s="213" t="s">
        <v>130</v>
      </c>
      <c r="AF194" s="213"/>
      <c r="AG194" s="213"/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>
      <c r="A195" s="214"/>
      <c r="B195" s="220"/>
      <c r="C195" s="266" t="s">
        <v>350</v>
      </c>
      <c r="D195" s="225"/>
      <c r="E195" s="230">
        <v>6</v>
      </c>
      <c r="F195" s="233"/>
      <c r="G195" s="233"/>
      <c r="H195" s="233"/>
      <c r="I195" s="233"/>
      <c r="J195" s="233"/>
      <c r="K195" s="233"/>
      <c r="L195" s="233"/>
      <c r="M195" s="233"/>
      <c r="N195" s="223"/>
      <c r="O195" s="223"/>
      <c r="P195" s="223"/>
      <c r="Q195" s="223"/>
      <c r="R195" s="223"/>
      <c r="S195" s="223"/>
      <c r="T195" s="224"/>
      <c r="U195" s="223"/>
      <c r="V195" s="213"/>
      <c r="W195" s="213"/>
      <c r="X195" s="213"/>
      <c r="Y195" s="213"/>
      <c r="Z195" s="213"/>
      <c r="AA195" s="213"/>
      <c r="AB195" s="213"/>
      <c r="AC195" s="213"/>
      <c r="AD195" s="213"/>
      <c r="AE195" s="213" t="s">
        <v>132</v>
      </c>
      <c r="AF195" s="213">
        <v>0</v>
      </c>
      <c r="AG195" s="213"/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>
      <c r="A196" s="214">
        <v>86</v>
      </c>
      <c r="B196" s="220" t="s">
        <v>351</v>
      </c>
      <c r="C196" s="265" t="s">
        <v>352</v>
      </c>
      <c r="D196" s="222" t="s">
        <v>170</v>
      </c>
      <c r="E196" s="229">
        <v>0.59650000000000003</v>
      </c>
      <c r="F196" s="232">
        <f>H196+J196</f>
        <v>0</v>
      </c>
      <c r="G196" s="233">
        <f>ROUND(E196*F196,2)</f>
        <v>0</v>
      </c>
      <c r="H196" s="233"/>
      <c r="I196" s="233">
        <f>ROUND(E196*H196,2)</f>
        <v>0</v>
      </c>
      <c r="J196" s="233"/>
      <c r="K196" s="233">
        <f>ROUND(E196*J196,2)</f>
        <v>0</v>
      </c>
      <c r="L196" s="233">
        <v>12</v>
      </c>
      <c r="M196" s="233">
        <f>G196*(1+L196/100)</f>
        <v>0</v>
      </c>
      <c r="N196" s="223">
        <v>0</v>
      </c>
      <c r="O196" s="223">
        <f>ROUND(E196*N196,5)</f>
        <v>0</v>
      </c>
      <c r="P196" s="223">
        <v>0</v>
      </c>
      <c r="Q196" s="223">
        <f>ROUND(E196*P196,5)</f>
        <v>0</v>
      </c>
      <c r="R196" s="223"/>
      <c r="S196" s="223"/>
      <c r="T196" s="224">
        <v>1.3049999999999999</v>
      </c>
      <c r="U196" s="223">
        <f>ROUND(E196*T196,2)</f>
        <v>0.78</v>
      </c>
      <c r="V196" s="213"/>
      <c r="W196" s="213"/>
      <c r="X196" s="213"/>
      <c r="Y196" s="213"/>
      <c r="Z196" s="213"/>
      <c r="AA196" s="213"/>
      <c r="AB196" s="213"/>
      <c r="AC196" s="213"/>
      <c r="AD196" s="213"/>
      <c r="AE196" s="213" t="s">
        <v>171</v>
      </c>
      <c r="AF196" s="213"/>
      <c r="AG196" s="213"/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>
      <c r="A197" s="214">
        <v>87</v>
      </c>
      <c r="B197" s="220" t="s">
        <v>353</v>
      </c>
      <c r="C197" s="265" t="s">
        <v>354</v>
      </c>
      <c r="D197" s="222" t="s">
        <v>135</v>
      </c>
      <c r="E197" s="229">
        <v>0</v>
      </c>
      <c r="F197" s="232">
        <f>H197+J197</f>
        <v>0</v>
      </c>
      <c r="G197" s="233">
        <f>ROUND(E197*F197,2)</f>
        <v>0</v>
      </c>
      <c r="H197" s="233"/>
      <c r="I197" s="233">
        <f>ROUND(E197*H197,2)</f>
        <v>0</v>
      </c>
      <c r="J197" s="233"/>
      <c r="K197" s="233">
        <f>ROUND(E197*J197,2)</f>
        <v>0</v>
      </c>
      <c r="L197" s="233">
        <v>12</v>
      </c>
      <c r="M197" s="233">
        <f>G197*(1+L197/100)</f>
        <v>0</v>
      </c>
      <c r="N197" s="223">
        <v>0</v>
      </c>
      <c r="O197" s="223">
        <f>ROUND(E197*N197,5)</f>
        <v>0</v>
      </c>
      <c r="P197" s="223">
        <v>0</v>
      </c>
      <c r="Q197" s="223">
        <f>ROUND(E197*P197,5)</f>
        <v>0</v>
      </c>
      <c r="R197" s="223"/>
      <c r="S197" s="223"/>
      <c r="T197" s="224">
        <v>0.15</v>
      </c>
      <c r="U197" s="223">
        <f>ROUND(E197*T197,2)</f>
        <v>0</v>
      </c>
      <c r="V197" s="213"/>
      <c r="W197" s="213"/>
      <c r="X197" s="213"/>
      <c r="Y197" s="213"/>
      <c r="Z197" s="213"/>
      <c r="AA197" s="213"/>
      <c r="AB197" s="213"/>
      <c r="AC197" s="213"/>
      <c r="AD197" s="213"/>
      <c r="AE197" s="213" t="s">
        <v>130</v>
      </c>
      <c r="AF197" s="213"/>
      <c r="AG197" s="213"/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>
      <c r="A198" s="215" t="s">
        <v>125</v>
      </c>
      <c r="B198" s="221" t="s">
        <v>86</v>
      </c>
      <c r="C198" s="267" t="s">
        <v>87</v>
      </c>
      <c r="D198" s="226"/>
      <c r="E198" s="231"/>
      <c r="F198" s="234"/>
      <c r="G198" s="234">
        <f>SUMIF(AE199:AE209,"&lt;&gt;NOR",G199:G209)</f>
        <v>0</v>
      </c>
      <c r="H198" s="234"/>
      <c r="I198" s="234">
        <f>SUM(I199:I209)</f>
        <v>0</v>
      </c>
      <c r="J198" s="234"/>
      <c r="K198" s="234">
        <f>SUM(K199:K209)</f>
        <v>0</v>
      </c>
      <c r="L198" s="234"/>
      <c r="M198" s="234">
        <f>SUM(M199:M209)</f>
        <v>0</v>
      </c>
      <c r="N198" s="227"/>
      <c r="O198" s="227">
        <f>SUM(O199:O209)</f>
        <v>1.1545700000000001</v>
      </c>
      <c r="P198" s="227"/>
      <c r="Q198" s="227">
        <f>SUM(Q199:Q209)</f>
        <v>0</v>
      </c>
      <c r="R198" s="227"/>
      <c r="S198" s="227"/>
      <c r="T198" s="228"/>
      <c r="U198" s="227">
        <f>SUM(U199:U209)</f>
        <v>75.38</v>
      </c>
      <c r="AE198" t="s">
        <v>126</v>
      </c>
    </row>
    <row r="199" spans="1:60" outlineLevel="1">
      <c r="A199" s="214">
        <v>88</v>
      </c>
      <c r="B199" s="220" t="s">
        <v>329</v>
      </c>
      <c r="C199" s="265" t="s">
        <v>355</v>
      </c>
      <c r="D199" s="222" t="s">
        <v>135</v>
      </c>
      <c r="E199" s="229">
        <v>72.599999999999994</v>
      </c>
      <c r="F199" s="232">
        <f>H199+J199</f>
        <v>0</v>
      </c>
      <c r="G199" s="233">
        <f>ROUND(E199*F199,2)</f>
        <v>0</v>
      </c>
      <c r="H199" s="233"/>
      <c r="I199" s="233">
        <f>ROUND(E199*H199,2)</f>
        <v>0</v>
      </c>
      <c r="J199" s="233"/>
      <c r="K199" s="233">
        <f>ROUND(E199*J199,2)</f>
        <v>0</v>
      </c>
      <c r="L199" s="233">
        <v>12</v>
      </c>
      <c r="M199" s="233">
        <f>G199*(1+L199/100)</f>
        <v>0</v>
      </c>
      <c r="N199" s="223">
        <v>1.035E-2</v>
      </c>
      <c r="O199" s="223">
        <f>ROUND(E199*N199,5)</f>
        <v>0.75141000000000002</v>
      </c>
      <c r="P199" s="223">
        <v>0</v>
      </c>
      <c r="Q199" s="223">
        <f>ROUND(E199*P199,5)</f>
        <v>0</v>
      </c>
      <c r="R199" s="223"/>
      <c r="S199" s="223"/>
      <c r="T199" s="224">
        <v>0.35149999999999998</v>
      </c>
      <c r="U199" s="223">
        <f>ROUND(E199*T199,2)</f>
        <v>25.52</v>
      </c>
      <c r="V199" s="213"/>
      <c r="W199" s="213"/>
      <c r="X199" s="213"/>
      <c r="Y199" s="213"/>
      <c r="Z199" s="213"/>
      <c r="AA199" s="213"/>
      <c r="AB199" s="213"/>
      <c r="AC199" s="213"/>
      <c r="AD199" s="213"/>
      <c r="AE199" s="213" t="s">
        <v>130</v>
      </c>
      <c r="AF199" s="213"/>
      <c r="AG199" s="213"/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>
      <c r="A200" s="214"/>
      <c r="B200" s="220"/>
      <c r="C200" s="266" t="s">
        <v>356</v>
      </c>
      <c r="D200" s="225"/>
      <c r="E200" s="230">
        <v>72.599999999999994</v>
      </c>
      <c r="F200" s="233"/>
      <c r="G200" s="233"/>
      <c r="H200" s="233"/>
      <c r="I200" s="233"/>
      <c r="J200" s="233"/>
      <c r="K200" s="233"/>
      <c r="L200" s="233"/>
      <c r="M200" s="233"/>
      <c r="N200" s="223"/>
      <c r="O200" s="223"/>
      <c r="P200" s="223"/>
      <c r="Q200" s="223"/>
      <c r="R200" s="223"/>
      <c r="S200" s="223"/>
      <c r="T200" s="224"/>
      <c r="U200" s="223"/>
      <c r="V200" s="213"/>
      <c r="W200" s="213"/>
      <c r="X200" s="213"/>
      <c r="Y200" s="213"/>
      <c r="Z200" s="213"/>
      <c r="AA200" s="213"/>
      <c r="AB200" s="213"/>
      <c r="AC200" s="213"/>
      <c r="AD200" s="213"/>
      <c r="AE200" s="213" t="s">
        <v>132</v>
      </c>
      <c r="AF200" s="213">
        <v>0</v>
      </c>
      <c r="AG200" s="213"/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ht="22.5" outlineLevel="1">
      <c r="A201" s="214">
        <v>89</v>
      </c>
      <c r="B201" s="220" t="s">
        <v>357</v>
      </c>
      <c r="C201" s="265" t="s">
        <v>358</v>
      </c>
      <c r="D201" s="222" t="s">
        <v>135</v>
      </c>
      <c r="E201" s="229">
        <v>72.599999999999994</v>
      </c>
      <c r="F201" s="232">
        <f>H201+J201</f>
        <v>0</v>
      </c>
      <c r="G201" s="233">
        <f>ROUND(E201*F201,2)</f>
        <v>0</v>
      </c>
      <c r="H201" s="233"/>
      <c r="I201" s="233">
        <f>ROUND(E201*H201,2)</f>
        <v>0</v>
      </c>
      <c r="J201" s="233"/>
      <c r="K201" s="233">
        <f>ROUND(E201*J201,2)</f>
        <v>0</v>
      </c>
      <c r="L201" s="233">
        <v>12</v>
      </c>
      <c r="M201" s="233">
        <f>G201*(1+L201/100)</f>
        <v>0</v>
      </c>
      <c r="N201" s="223">
        <v>4.0000000000000002E-4</v>
      </c>
      <c r="O201" s="223">
        <f>ROUND(E201*N201,5)</f>
        <v>2.904E-2</v>
      </c>
      <c r="P201" s="223">
        <v>0</v>
      </c>
      <c r="Q201" s="223">
        <f>ROUND(E201*P201,5)</f>
        <v>0</v>
      </c>
      <c r="R201" s="223"/>
      <c r="S201" s="223"/>
      <c r="T201" s="224">
        <v>0.65583999999999998</v>
      </c>
      <c r="U201" s="223">
        <f>ROUND(E201*T201,2)</f>
        <v>47.61</v>
      </c>
      <c r="V201" s="213"/>
      <c r="W201" s="213"/>
      <c r="X201" s="213"/>
      <c r="Y201" s="213"/>
      <c r="Z201" s="213"/>
      <c r="AA201" s="213"/>
      <c r="AB201" s="213"/>
      <c r="AC201" s="213"/>
      <c r="AD201" s="213"/>
      <c r="AE201" s="213" t="s">
        <v>130</v>
      </c>
      <c r="AF201" s="213"/>
      <c r="AG201" s="213"/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>
      <c r="A202" s="214"/>
      <c r="B202" s="220"/>
      <c r="C202" s="266" t="s">
        <v>356</v>
      </c>
      <c r="D202" s="225"/>
      <c r="E202" s="230">
        <v>72.599999999999994</v>
      </c>
      <c r="F202" s="233"/>
      <c r="G202" s="233"/>
      <c r="H202" s="233"/>
      <c r="I202" s="233"/>
      <c r="J202" s="233"/>
      <c r="K202" s="233"/>
      <c r="L202" s="233"/>
      <c r="M202" s="233"/>
      <c r="N202" s="223"/>
      <c r="O202" s="223"/>
      <c r="P202" s="223"/>
      <c r="Q202" s="223"/>
      <c r="R202" s="223"/>
      <c r="S202" s="223"/>
      <c r="T202" s="224"/>
      <c r="U202" s="223"/>
      <c r="V202" s="213"/>
      <c r="W202" s="213"/>
      <c r="X202" s="213"/>
      <c r="Y202" s="213"/>
      <c r="Z202" s="213"/>
      <c r="AA202" s="213"/>
      <c r="AB202" s="213"/>
      <c r="AC202" s="213"/>
      <c r="AD202" s="213"/>
      <c r="AE202" s="213" t="s">
        <v>132</v>
      </c>
      <c r="AF202" s="213">
        <v>0</v>
      </c>
      <c r="AG202" s="213"/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ht="22.5" outlineLevel="1">
      <c r="A203" s="214">
        <v>90</v>
      </c>
      <c r="B203" s="220" t="s">
        <v>359</v>
      </c>
      <c r="C203" s="265" t="s">
        <v>360</v>
      </c>
      <c r="D203" s="222" t="s">
        <v>135</v>
      </c>
      <c r="E203" s="229">
        <v>87.12</v>
      </c>
      <c r="F203" s="232">
        <f>H203+J203</f>
        <v>0</v>
      </c>
      <c r="G203" s="233">
        <f>ROUND(E203*F203,2)</f>
        <v>0</v>
      </c>
      <c r="H203" s="233"/>
      <c r="I203" s="233">
        <f>ROUND(E203*H203,2)</f>
        <v>0</v>
      </c>
      <c r="J203" s="233"/>
      <c r="K203" s="233">
        <f>ROUND(E203*J203,2)</f>
        <v>0</v>
      </c>
      <c r="L203" s="233">
        <v>12</v>
      </c>
      <c r="M203" s="233">
        <f>G203*(1+L203/100)</f>
        <v>0</v>
      </c>
      <c r="N203" s="223">
        <v>4.2900000000000004E-3</v>
      </c>
      <c r="O203" s="223">
        <f>ROUND(E203*N203,5)</f>
        <v>0.37374000000000002</v>
      </c>
      <c r="P203" s="223">
        <v>0</v>
      </c>
      <c r="Q203" s="223">
        <f>ROUND(E203*P203,5)</f>
        <v>0</v>
      </c>
      <c r="R203" s="223"/>
      <c r="S203" s="223"/>
      <c r="T203" s="224">
        <v>0</v>
      </c>
      <c r="U203" s="223">
        <f>ROUND(E203*T203,2)</f>
        <v>0</v>
      </c>
      <c r="V203" s="213"/>
      <c r="W203" s="213"/>
      <c r="X203" s="213"/>
      <c r="Y203" s="213"/>
      <c r="Z203" s="213"/>
      <c r="AA203" s="213"/>
      <c r="AB203" s="213"/>
      <c r="AC203" s="213"/>
      <c r="AD203" s="213"/>
      <c r="AE203" s="213" t="s">
        <v>171</v>
      </c>
      <c r="AF203" s="213"/>
      <c r="AG203" s="213"/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>
      <c r="A204" s="214"/>
      <c r="B204" s="220"/>
      <c r="C204" s="266" t="s">
        <v>361</v>
      </c>
      <c r="D204" s="225"/>
      <c r="E204" s="230">
        <v>87.12</v>
      </c>
      <c r="F204" s="233"/>
      <c r="G204" s="233"/>
      <c r="H204" s="233"/>
      <c r="I204" s="233"/>
      <c r="J204" s="233"/>
      <c r="K204" s="233"/>
      <c r="L204" s="233"/>
      <c r="M204" s="233"/>
      <c r="N204" s="223"/>
      <c r="O204" s="223"/>
      <c r="P204" s="223"/>
      <c r="Q204" s="223"/>
      <c r="R204" s="223"/>
      <c r="S204" s="223"/>
      <c r="T204" s="224"/>
      <c r="U204" s="223"/>
      <c r="V204" s="213"/>
      <c r="W204" s="213"/>
      <c r="X204" s="213"/>
      <c r="Y204" s="213"/>
      <c r="Z204" s="213"/>
      <c r="AA204" s="213"/>
      <c r="AB204" s="213"/>
      <c r="AC204" s="213"/>
      <c r="AD204" s="213"/>
      <c r="AE204" s="213" t="s">
        <v>132</v>
      </c>
      <c r="AF204" s="213">
        <v>0</v>
      </c>
      <c r="AG204" s="213"/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>
      <c r="A205" s="214">
        <v>91</v>
      </c>
      <c r="B205" s="220" t="s">
        <v>362</v>
      </c>
      <c r="C205" s="265" t="s">
        <v>363</v>
      </c>
      <c r="D205" s="222" t="s">
        <v>147</v>
      </c>
      <c r="E205" s="229">
        <v>6.3</v>
      </c>
      <c r="F205" s="232">
        <f>H205+J205</f>
        <v>0</v>
      </c>
      <c r="G205" s="233">
        <f>ROUND(E205*F205,2)</f>
        <v>0</v>
      </c>
      <c r="H205" s="233"/>
      <c r="I205" s="233">
        <f>ROUND(E205*H205,2)</f>
        <v>0</v>
      </c>
      <c r="J205" s="233"/>
      <c r="K205" s="233">
        <f>ROUND(E205*J205,2)</f>
        <v>0</v>
      </c>
      <c r="L205" s="233">
        <v>12</v>
      </c>
      <c r="M205" s="233">
        <f>G205*(1+L205/100)</f>
        <v>0</v>
      </c>
      <c r="N205" s="223">
        <v>6.0000000000000002E-5</v>
      </c>
      <c r="O205" s="223">
        <f>ROUND(E205*N205,5)</f>
        <v>3.8000000000000002E-4</v>
      </c>
      <c r="P205" s="223">
        <v>0</v>
      </c>
      <c r="Q205" s="223">
        <f>ROUND(E205*P205,5)</f>
        <v>0</v>
      </c>
      <c r="R205" s="223"/>
      <c r="S205" s="223"/>
      <c r="T205" s="224">
        <v>0.152</v>
      </c>
      <c r="U205" s="223">
        <f>ROUND(E205*T205,2)</f>
        <v>0.96</v>
      </c>
      <c r="V205" s="213"/>
      <c r="W205" s="213"/>
      <c r="X205" s="213"/>
      <c r="Y205" s="213"/>
      <c r="Z205" s="213"/>
      <c r="AA205" s="213"/>
      <c r="AB205" s="213"/>
      <c r="AC205" s="213"/>
      <c r="AD205" s="213"/>
      <c r="AE205" s="213" t="s">
        <v>130</v>
      </c>
      <c r="AF205" s="213"/>
      <c r="AG205" s="213"/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>
      <c r="A206" s="214"/>
      <c r="B206" s="220"/>
      <c r="C206" s="266" t="s">
        <v>364</v>
      </c>
      <c r="D206" s="225"/>
      <c r="E206" s="230">
        <v>6.3</v>
      </c>
      <c r="F206" s="233"/>
      <c r="G206" s="233"/>
      <c r="H206" s="233"/>
      <c r="I206" s="233"/>
      <c r="J206" s="233"/>
      <c r="K206" s="233"/>
      <c r="L206" s="233"/>
      <c r="M206" s="233"/>
      <c r="N206" s="223"/>
      <c r="O206" s="223"/>
      <c r="P206" s="223"/>
      <c r="Q206" s="223"/>
      <c r="R206" s="223"/>
      <c r="S206" s="223"/>
      <c r="T206" s="224"/>
      <c r="U206" s="223"/>
      <c r="V206" s="213"/>
      <c r="W206" s="213"/>
      <c r="X206" s="213"/>
      <c r="Y206" s="213"/>
      <c r="Z206" s="213"/>
      <c r="AA206" s="213"/>
      <c r="AB206" s="213"/>
      <c r="AC206" s="213"/>
      <c r="AD206" s="213"/>
      <c r="AE206" s="213" t="s">
        <v>132</v>
      </c>
      <c r="AF206" s="213">
        <v>0</v>
      </c>
      <c r="AG206" s="213"/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>
      <c r="A207" s="214">
        <v>92</v>
      </c>
      <c r="B207" s="220" t="s">
        <v>365</v>
      </c>
      <c r="C207" s="265" t="s">
        <v>366</v>
      </c>
      <c r="D207" s="222" t="s">
        <v>147</v>
      </c>
      <c r="E207" s="229">
        <v>7.56</v>
      </c>
      <c r="F207" s="232">
        <f>H207+J207</f>
        <v>0</v>
      </c>
      <c r="G207" s="233">
        <f>ROUND(E207*F207,2)</f>
        <v>0</v>
      </c>
      <c r="H207" s="233"/>
      <c r="I207" s="233">
        <f>ROUND(E207*H207,2)</f>
        <v>0</v>
      </c>
      <c r="J207" s="233"/>
      <c r="K207" s="233">
        <f>ROUND(E207*J207,2)</f>
        <v>0</v>
      </c>
      <c r="L207" s="233">
        <v>12</v>
      </c>
      <c r="M207" s="233">
        <f>G207*(1+L207/100)</f>
        <v>0</v>
      </c>
      <c r="N207" s="223">
        <v>0</v>
      </c>
      <c r="O207" s="223">
        <f>ROUND(E207*N207,5)</f>
        <v>0</v>
      </c>
      <c r="P207" s="223">
        <v>0</v>
      </c>
      <c r="Q207" s="223">
        <f>ROUND(E207*P207,5)</f>
        <v>0</v>
      </c>
      <c r="R207" s="223"/>
      <c r="S207" s="223"/>
      <c r="T207" s="224">
        <v>0</v>
      </c>
      <c r="U207" s="223">
        <f>ROUND(E207*T207,2)</f>
        <v>0</v>
      </c>
      <c r="V207" s="213"/>
      <c r="W207" s="213"/>
      <c r="X207" s="213"/>
      <c r="Y207" s="213"/>
      <c r="Z207" s="213"/>
      <c r="AA207" s="213"/>
      <c r="AB207" s="213"/>
      <c r="AC207" s="213"/>
      <c r="AD207" s="213"/>
      <c r="AE207" s="213" t="s">
        <v>130</v>
      </c>
      <c r="AF207" s="213"/>
      <c r="AG207" s="213"/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>
      <c r="A208" s="214"/>
      <c r="B208" s="220"/>
      <c r="C208" s="266" t="s">
        <v>367</v>
      </c>
      <c r="D208" s="225"/>
      <c r="E208" s="230">
        <v>7.56</v>
      </c>
      <c r="F208" s="233"/>
      <c r="G208" s="233"/>
      <c r="H208" s="233"/>
      <c r="I208" s="233"/>
      <c r="J208" s="233"/>
      <c r="K208" s="233"/>
      <c r="L208" s="233"/>
      <c r="M208" s="233"/>
      <c r="N208" s="223"/>
      <c r="O208" s="223"/>
      <c r="P208" s="223"/>
      <c r="Q208" s="223"/>
      <c r="R208" s="223"/>
      <c r="S208" s="223"/>
      <c r="T208" s="224"/>
      <c r="U208" s="223"/>
      <c r="V208" s="213"/>
      <c r="W208" s="213"/>
      <c r="X208" s="213"/>
      <c r="Y208" s="213"/>
      <c r="Z208" s="213"/>
      <c r="AA208" s="213"/>
      <c r="AB208" s="213"/>
      <c r="AC208" s="213"/>
      <c r="AD208" s="213"/>
      <c r="AE208" s="213" t="s">
        <v>132</v>
      </c>
      <c r="AF208" s="213">
        <v>0</v>
      </c>
      <c r="AG208" s="213"/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>
      <c r="A209" s="214">
        <v>93</v>
      </c>
      <c r="B209" s="220" t="s">
        <v>368</v>
      </c>
      <c r="C209" s="265" t="s">
        <v>369</v>
      </c>
      <c r="D209" s="222" t="s">
        <v>170</v>
      </c>
      <c r="E209" s="229">
        <v>1.1545700000000001</v>
      </c>
      <c r="F209" s="232">
        <f>H209+J209</f>
        <v>0</v>
      </c>
      <c r="G209" s="233">
        <f>ROUND(E209*F209,2)</f>
        <v>0</v>
      </c>
      <c r="H209" s="233"/>
      <c r="I209" s="233">
        <f>ROUND(E209*H209,2)</f>
        <v>0</v>
      </c>
      <c r="J209" s="233"/>
      <c r="K209" s="233">
        <f>ROUND(E209*J209,2)</f>
        <v>0</v>
      </c>
      <c r="L209" s="233">
        <v>12</v>
      </c>
      <c r="M209" s="233">
        <f>G209*(1+L209/100)</f>
        <v>0</v>
      </c>
      <c r="N209" s="223">
        <v>0</v>
      </c>
      <c r="O209" s="223">
        <f>ROUND(E209*N209,5)</f>
        <v>0</v>
      </c>
      <c r="P209" s="223">
        <v>0</v>
      </c>
      <c r="Q209" s="223">
        <f>ROUND(E209*P209,5)</f>
        <v>0</v>
      </c>
      <c r="R209" s="223"/>
      <c r="S209" s="223"/>
      <c r="T209" s="224">
        <v>1.1140000000000001</v>
      </c>
      <c r="U209" s="223">
        <f>ROUND(E209*T209,2)</f>
        <v>1.29</v>
      </c>
      <c r="V209" s="213"/>
      <c r="W209" s="213"/>
      <c r="X209" s="213"/>
      <c r="Y209" s="213"/>
      <c r="Z209" s="213"/>
      <c r="AA209" s="213"/>
      <c r="AB209" s="213"/>
      <c r="AC209" s="213"/>
      <c r="AD209" s="213"/>
      <c r="AE209" s="213" t="s">
        <v>130</v>
      </c>
      <c r="AF209" s="213"/>
      <c r="AG209" s="213"/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>
      <c r="A210" s="215" t="s">
        <v>125</v>
      </c>
      <c r="B210" s="221" t="s">
        <v>88</v>
      </c>
      <c r="C210" s="267" t="s">
        <v>89</v>
      </c>
      <c r="D210" s="226"/>
      <c r="E210" s="231"/>
      <c r="F210" s="234"/>
      <c r="G210" s="234">
        <f>SUMIF(AE211:AE228,"&lt;&gt;NOR",G211:G228)</f>
        <v>0</v>
      </c>
      <c r="H210" s="234"/>
      <c r="I210" s="234">
        <f>SUM(I211:I228)</f>
        <v>0</v>
      </c>
      <c r="J210" s="234"/>
      <c r="K210" s="234">
        <f>SUM(K211:K228)</f>
        <v>0</v>
      </c>
      <c r="L210" s="234"/>
      <c r="M210" s="234">
        <f>SUM(M211:M228)</f>
        <v>0</v>
      </c>
      <c r="N210" s="227"/>
      <c r="O210" s="227">
        <f>SUM(O211:O228)</f>
        <v>0.65739999999999998</v>
      </c>
      <c r="P210" s="227"/>
      <c r="Q210" s="227">
        <f>SUM(Q211:Q228)</f>
        <v>0</v>
      </c>
      <c r="R210" s="227"/>
      <c r="S210" s="227"/>
      <c r="T210" s="228"/>
      <c r="U210" s="227">
        <f>SUM(U211:U228)</f>
        <v>30.03</v>
      </c>
      <c r="AE210" t="s">
        <v>126</v>
      </c>
    </row>
    <row r="211" spans="1:60" outlineLevel="1">
      <c r="A211" s="214">
        <v>94</v>
      </c>
      <c r="B211" s="220" t="s">
        <v>370</v>
      </c>
      <c r="C211" s="265" t="s">
        <v>371</v>
      </c>
      <c r="D211" s="222" t="s">
        <v>135</v>
      </c>
      <c r="E211" s="229">
        <v>24.390999999999998</v>
      </c>
      <c r="F211" s="232">
        <f>H211+J211</f>
        <v>0</v>
      </c>
      <c r="G211" s="233">
        <f>ROUND(E211*F211,2)</f>
        <v>0</v>
      </c>
      <c r="H211" s="233"/>
      <c r="I211" s="233">
        <f>ROUND(E211*H211,2)</f>
        <v>0</v>
      </c>
      <c r="J211" s="233"/>
      <c r="K211" s="233">
        <f>ROUND(E211*J211,2)</f>
        <v>0</v>
      </c>
      <c r="L211" s="233">
        <v>12</v>
      </c>
      <c r="M211" s="233">
        <f>G211*(1+L211/100)</f>
        <v>0</v>
      </c>
      <c r="N211" s="223">
        <v>2.1000000000000001E-4</v>
      </c>
      <c r="O211" s="223">
        <f>ROUND(E211*N211,5)</f>
        <v>5.1200000000000004E-3</v>
      </c>
      <c r="P211" s="223">
        <v>0</v>
      </c>
      <c r="Q211" s="223">
        <f>ROUND(E211*P211,5)</f>
        <v>0</v>
      </c>
      <c r="R211" s="223"/>
      <c r="S211" s="223"/>
      <c r="T211" s="224">
        <v>0.05</v>
      </c>
      <c r="U211" s="223">
        <f>ROUND(E211*T211,2)</f>
        <v>1.22</v>
      </c>
      <c r="V211" s="213"/>
      <c r="W211" s="213"/>
      <c r="X211" s="213"/>
      <c r="Y211" s="213"/>
      <c r="Z211" s="213"/>
      <c r="AA211" s="213"/>
      <c r="AB211" s="213"/>
      <c r="AC211" s="213"/>
      <c r="AD211" s="213"/>
      <c r="AE211" s="213" t="s">
        <v>130</v>
      </c>
      <c r="AF211" s="213"/>
      <c r="AG211" s="213"/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>
      <c r="A212" s="214"/>
      <c r="B212" s="220"/>
      <c r="C212" s="266" t="s">
        <v>372</v>
      </c>
      <c r="D212" s="225"/>
      <c r="E212" s="230">
        <v>0.5</v>
      </c>
      <c r="F212" s="233"/>
      <c r="G212" s="233"/>
      <c r="H212" s="233"/>
      <c r="I212" s="233"/>
      <c r="J212" s="233"/>
      <c r="K212" s="233"/>
      <c r="L212" s="233"/>
      <c r="M212" s="233"/>
      <c r="N212" s="223"/>
      <c r="O212" s="223"/>
      <c r="P212" s="223"/>
      <c r="Q212" s="223"/>
      <c r="R212" s="223"/>
      <c r="S212" s="223"/>
      <c r="T212" s="224"/>
      <c r="U212" s="223"/>
      <c r="V212" s="213"/>
      <c r="W212" s="213"/>
      <c r="X212" s="213"/>
      <c r="Y212" s="213"/>
      <c r="Z212" s="213"/>
      <c r="AA212" s="213"/>
      <c r="AB212" s="213"/>
      <c r="AC212" s="213"/>
      <c r="AD212" s="213"/>
      <c r="AE212" s="213" t="s">
        <v>132</v>
      </c>
      <c r="AF212" s="213">
        <v>0</v>
      </c>
      <c r="AG212" s="213"/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>
      <c r="A213" s="214"/>
      <c r="B213" s="220"/>
      <c r="C213" s="266" t="s">
        <v>373</v>
      </c>
      <c r="D213" s="225"/>
      <c r="E213" s="230">
        <v>16.015999999999998</v>
      </c>
      <c r="F213" s="233"/>
      <c r="G213" s="233"/>
      <c r="H213" s="233"/>
      <c r="I213" s="233"/>
      <c r="J213" s="233"/>
      <c r="K213" s="233"/>
      <c r="L213" s="233"/>
      <c r="M213" s="233"/>
      <c r="N213" s="223"/>
      <c r="O213" s="223"/>
      <c r="P213" s="223"/>
      <c r="Q213" s="223"/>
      <c r="R213" s="223"/>
      <c r="S213" s="223"/>
      <c r="T213" s="224"/>
      <c r="U213" s="223"/>
      <c r="V213" s="213"/>
      <c r="W213" s="213"/>
      <c r="X213" s="213"/>
      <c r="Y213" s="213"/>
      <c r="Z213" s="213"/>
      <c r="AA213" s="213"/>
      <c r="AB213" s="213"/>
      <c r="AC213" s="213"/>
      <c r="AD213" s="213"/>
      <c r="AE213" s="213" t="s">
        <v>132</v>
      </c>
      <c r="AF213" s="213">
        <v>0</v>
      </c>
      <c r="AG213" s="213"/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>
      <c r="A214" s="214"/>
      <c r="B214" s="220"/>
      <c r="C214" s="266" t="s">
        <v>374</v>
      </c>
      <c r="D214" s="225"/>
      <c r="E214" s="230">
        <v>3.9375</v>
      </c>
      <c r="F214" s="233"/>
      <c r="G214" s="233"/>
      <c r="H214" s="233"/>
      <c r="I214" s="233"/>
      <c r="J214" s="233"/>
      <c r="K214" s="233"/>
      <c r="L214" s="233"/>
      <c r="M214" s="233"/>
      <c r="N214" s="223"/>
      <c r="O214" s="223"/>
      <c r="P214" s="223"/>
      <c r="Q214" s="223"/>
      <c r="R214" s="223"/>
      <c r="S214" s="223"/>
      <c r="T214" s="224"/>
      <c r="U214" s="223"/>
      <c r="V214" s="213"/>
      <c r="W214" s="213"/>
      <c r="X214" s="213"/>
      <c r="Y214" s="213"/>
      <c r="Z214" s="213"/>
      <c r="AA214" s="213"/>
      <c r="AB214" s="213"/>
      <c r="AC214" s="213"/>
      <c r="AD214" s="213"/>
      <c r="AE214" s="213" t="s">
        <v>132</v>
      </c>
      <c r="AF214" s="213">
        <v>0</v>
      </c>
      <c r="AG214" s="213"/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>
      <c r="A215" s="214"/>
      <c r="B215" s="220"/>
      <c r="C215" s="266" t="s">
        <v>375</v>
      </c>
      <c r="D215" s="225"/>
      <c r="E215" s="230">
        <v>3.9375</v>
      </c>
      <c r="F215" s="233"/>
      <c r="G215" s="233"/>
      <c r="H215" s="233"/>
      <c r="I215" s="233"/>
      <c r="J215" s="233"/>
      <c r="K215" s="233"/>
      <c r="L215" s="233"/>
      <c r="M215" s="233"/>
      <c r="N215" s="223"/>
      <c r="O215" s="223"/>
      <c r="P215" s="223"/>
      <c r="Q215" s="223"/>
      <c r="R215" s="223"/>
      <c r="S215" s="223"/>
      <c r="T215" s="224"/>
      <c r="U215" s="223"/>
      <c r="V215" s="213"/>
      <c r="W215" s="213"/>
      <c r="X215" s="213"/>
      <c r="Y215" s="213"/>
      <c r="Z215" s="213"/>
      <c r="AA215" s="213"/>
      <c r="AB215" s="213"/>
      <c r="AC215" s="213"/>
      <c r="AD215" s="213"/>
      <c r="AE215" s="213" t="s">
        <v>132</v>
      </c>
      <c r="AF215" s="213">
        <v>0</v>
      </c>
      <c r="AG215" s="213"/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ht="22.5" outlineLevel="1">
      <c r="A216" s="214">
        <v>95</v>
      </c>
      <c r="B216" s="220" t="s">
        <v>376</v>
      </c>
      <c r="C216" s="265" t="s">
        <v>377</v>
      </c>
      <c r="D216" s="222" t="s">
        <v>147</v>
      </c>
      <c r="E216" s="229">
        <v>2.2000000000000002</v>
      </c>
      <c r="F216" s="232">
        <f>H216+J216</f>
        <v>0</v>
      </c>
      <c r="G216" s="233">
        <f>ROUND(E216*F216,2)</f>
        <v>0</v>
      </c>
      <c r="H216" s="233"/>
      <c r="I216" s="233">
        <f>ROUND(E216*H216,2)</f>
        <v>0</v>
      </c>
      <c r="J216" s="233"/>
      <c r="K216" s="233">
        <f>ROUND(E216*J216,2)</f>
        <v>0</v>
      </c>
      <c r="L216" s="233">
        <v>12</v>
      </c>
      <c r="M216" s="233">
        <f>G216*(1+L216/100)</f>
        <v>0</v>
      </c>
      <c r="N216" s="223">
        <v>6.6E-4</v>
      </c>
      <c r="O216" s="223">
        <f>ROUND(E216*N216,5)</f>
        <v>1.4499999999999999E-3</v>
      </c>
      <c r="P216" s="223">
        <v>0</v>
      </c>
      <c r="Q216" s="223">
        <f>ROUND(E216*P216,5)</f>
        <v>0</v>
      </c>
      <c r="R216" s="223"/>
      <c r="S216" s="223"/>
      <c r="T216" s="224">
        <v>0.12</v>
      </c>
      <c r="U216" s="223">
        <f>ROUND(E216*T216,2)</f>
        <v>0.26</v>
      </c>
      <c r="V216" s="213"/>
      <c r="W216" s="213"/>
      <c r="X216" s="213"/>
      <c r="Y216" s="213"/>
      <c r="Z216" s="213"/>
      <c r="AA216" s="213"/>
      <c r="AB216" s="213"/>
      <c r="AC216" s="213"/>
      <c r="AD216" s="213"/>
      <c r="AE216" s="213" t="s">
        <v>130</v>
      </c>
      <c r="AF216" s="213"/>
      <c r="AG216" s="213"/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>
      <c r="A217" s="214"/>
      <c r="B217" s="220"/>
      <c r="C217" s="266" t="s">
        <v>378</v>
      </c>
      <c r="D217" s="225"/>
      <c r="E217" s="230">
        <v>2.2000000000000002</v>
      </c>
      <c r="F217" s="233"/>
      <c r="G217" s="233"/>
      <c r="H217" s="233"/>
      <c r="I217" s="233"/>
      <c r="J217" s="233"/>
      <c r="K217" s="233"/>
      <c r="L217" s="233"/>
      <c r="M217" s="233"/>
      <c r="N217" s="223"/>
      <c r="O217" s="223"/>
      <c r="P217" s="223"/>
      <c r="Q217" s="223"/>
      <c r="R217" s="223"/>
      <c r="S217" s="223"/>
      <c r="T217" s="224"/>
      <c r="U217" s="223"/>
      <c r="V217" s="213"/>
      <c r="W217" s="213"/>
      <c r="X217" s="213"/>
      <c r="Y217" s="213"/>
      <c r="Z217" s="213"/>
      <c r="AA217" s="213"/>
      <c r="AB217" s="213"/>
      <c r="AC217" s="213"/>
      <c r="AD217" s="213"/>
      <c r="AE217" s="213" t="s">
        <v>132</v>
      </c>
      <c r="AF217" s="213">
        <v>0</v>
      </c>
      <c r="AG217" s="213"/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ht="22.5" outlineLevel="1">
      <c r="A218" s="214">
        <v>96</v>
      </c>
      <c r="B218" s="220" t="s">
        <v>379</v>
      </c>
      <c r="C218" s="265" t="s">
        <v>380</v>
      </c>
      <c r="D218" s="222" t="s">
        <v>135</v>
      </c>
      <c r="E218" s="229">
        <v>24.390999999999998</v>
      </c>
      <c r="F218" s="232">
        <f>H218+J218</f>
        <v>0</v>
      </c>
      <c r="G218" s="233">
        <f>ROUND(E218*F218,2)</f>
        <v>0</v>
      </c>
      <c r="H218" s="233"/>
      <c r="I218" s="233">
        <f>ROUND(E218*H218,2)</f>
        <v>0</v>
      </c>
      <c r="J218" s="233"/>
      <c r="K218" s="233">
        <f>ROUND(E218*J218,2)</f>
        <v>0</v>
      </c>
      <c r="L218" s="233">
        <v>12</v>
      </c>
      <c r="M218" s="233">
        <f>G218*(1+L218/100)</f>
        <v>0</v>
      </c>
      <c r="N218" s="223">
        <v>5.3099999999999996E-3</v>
      </c>
      <c r="O218" s="223">
        <f>ROUND(E218*N218,5)</f>
        <v>0.12952</v>
      </c>
      <c r="P218" s="223">
        <v>0</v>
      </c>
      <c r="Q218" s="223">
        <f>ROUND(E218*P218,5)</f>
        <v>0</v>
      </c>
      <c r="R218" s="223"/>
      <c r="S218" s="223"/>
      <c r="T218" s="224">
        <v>0.99982000000000004</v>
      </c>
      <c r="U218" s="223">
        <f>ROUND(E218*T218,2)</f>
        <v>24.39</v>
      </c>
      <c r="V218" s="213"/>
      <c r="W218" s="213"/>
      <c r="X218" s="213"/>
      <c r="Y218" s="213"/>
      <c r="Z218" s="213"/>
      <c r="AA218" s="213"/>
      <c r="AB218" s="213"/>
      <c r="AC218" s="213"/>
      <c r="AD218" s="213"/>
      <c r="AE218" s="213" t="s">
        <v>130</v>
      </c>
      <c r="AF218" s="213"/>
      <c r="AG218" s="213"/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>
      <c r="A219" s="214"/>
      <c r="B219" s="220"/>
      <c r="C219" s="266" t="s">
        <v>372</v>
      </c>
      <c r="D219" s="225"/>
      <c r="E219" s="230">
        <v>0.5</v>
      </c>
      <c r="F219" s="233"/>
      <c r="G219" s="233"/>
      <c r="H219" s="233"/>
      <c r="I219" s="233"/>
      <c r="J219" s="233"/>
      <c r="K219" s="233"/>
      <c r="L219" s="233"/>
      <c r="M219" s="233"/>
      <c r="N219" s="223"/>
      <c r="O219" s="223"/>
      <c r="P219" s="223"/>
      <c r="Q219" s="223"/>
      <c r="R219" s="223"/>
      <c r="S219" s="223"/>
      <c r="T219" s="224"/>
      <c r="U219" s="223"/>
      <c r="V219" s="213"/>
      <c r="W219" s="213"/>
      <c r="X219" s="213"/>
      <c r="Y219" s="213"/>
      <c r="Z219" s="213"/>
      <c r="AA219" s="213"/>
      <c r="AB219" s="213"/>
      <c r="AC219" s="213"/>
      <c r="AD219" s="213"/>
      <c r="AE219" s="213" t="s">
        <v>132</v>
      </c>
      <c r="AF219" s="213">
        <v>0</v>
      </c>
      <c r="AG219" s="213"/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>
      <c r="A220" s="214"/>
      <c r="B220" s="220"/>
      <c r="C220" s="266" t="s">
        <v>373</v>
      </c>
      <c r="D220" s="225"/>
      <c r="E220" s="230">
        <v>16.015999999999998</v>
      </c>
      <c r="F220" s="233"/>
      <c r="G220" s="233"/>
      <c r="H220" s="233"/>
      <c r="I220" s="233"/>
      <c r="J220" s="233"/>
      <c r="K220" s="233"/>
      <c r="L220" s="233"/>
      <c r="M220" s="233"/>
      <c r="N220" s="223"/>
      <c r="O220" s="223"/>
      <c r="P220" s="223"/>
      <c r="Q220" s="223"/>
      <c r="R220" s="223"/>
      <c r="S220" s="223"/>
      <c r="T220" s="224"/>
      <c r="U220" s="223"/>
      <c r="V220" s="213"/>
      <c r="W220" s="213"/>
      <c r="X220" s="213"/>
      <c r="Y220" s="213"/>
      <c r="Z220" s="213"/>
      <c r="AA220" s="213"/>
      <c r="AB220" s="213"/>
      <c r="AC220" s="213"/>
      <c r="AD220" s="213"/>
      <c r="AE220" s="213" t="s">
        <v>132</v>
      </c>
      <c r="AF220" s="213">
        <v>0</v>
      </c>
      <c r="AG220" s="213"/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>
      <c r="A221" s="214"/>
      <c r="B221" s="220"/>
      <c r="C221" s="266" t="s">
        <v>374</v>
      </c>
      <c r="D221" s="225"/>
      <c r="E221" s="230">
        <v>3.9375</v>
      </c>
      <c r="F221" s="233"/>
      <c r="G221" s="233"/>
      <c r="H221" s="233"/>
      <c r="I221" s="233"/>
      <c r="J221" s="233"/>
      <c r="K221" s="233"/>
      <c r="L221" s="233"/>
      <c r="M221" s="233"/>
      <c r="N221" s="223"/>
      <c r="O221" s="223"/>
      <c r="P221" s="223"/>
      <c r="Q221" s="223"/>
      <c r="R221" s="223"/>
      <c r="S221" s="223"/>
      <c r="T221" s="224"/>
      <c r="U221" s="223"/>
      <c r="V221" s="213"/>
      <c r="W221" s="213"/>
      <c r="X221" s="213"/>
      <c r="Y221" s="213"/>
      <c r="Z221" s="213"/>
      <c r="AA221" s="213"/>
      <c r="AB221" s="213"/>
      <c r="AC221" s="213"/>
      <c r="AD221" s="213"/>
      <c r="AE221" s="213" t="s">
        <v>132</v>
      </c>
      <c r="AF221" s="213">
        <v>0</v>
      </c>
      <c r="AG221" s="213"/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>
      <c r="A222" s="214"/>
      <c r="B222" s="220"/>
      <c r="C222" s="266" t="s">
        <v>375</v>
      </c>
      <c r="D222" s="225"/>
      <c r="E222" s="230">
        <v>3.9375</v>
      </c>
      <c r="F222" s="233"/>
      <c r="G222" s="233"/>
      <c r="H222" s="233"/>
      <c r="I222" s="233"/>
      <c r="J222" s="233"/>
      <c r="K222" s="233"/>
      <c r="L222" s="233"/>
      <c r="M222" s="233"/>
      <c r="N222" s="223"/>
      <c r="O222" s="223"/>
      <c r="P222" s="223"/>
      <c r="Q222" s="223"/>
      <c r="R222" s="223"/>
      <c r="S222" s="223"/>
      <c r="T222" s="224"/>
      <c r="U222" s="223"/>
      <c r="V222" s="213"/>
      <c r="W222" s="213"/>
      <c r="X222" s="213"/>
      <c r="Y222" s="213"/>
      <c r="Z222" s="213"/>
      <c r="AA222" s="213"/>
      <c r="AB222" s="213"/>
      <c r="AC222" s="213"/>
      <c r="AD222" s="213"/>
      <c r="AE222" s="213" t="s">
        <v>132</v>
      </c>
      <c r="AF222" s="213">
        <v>0</v>
      </c>
      <c r="AG222" s="213"/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>
      <c r="A223" s="214">
        <v>97</v>
      </c>
      <c r="B223" s="220" t="s">
        <v>381</v>
      </c>
      <c r="C223" s="265" t="s">
        <v>382</v>
      </c>
      <c r="D223" s="222" t="s">
        <v>135</v>
      </c>
      <c r="E223" s="229">
        <v>26.830100000000002</v>
      </c>
      <c r="F223" s="232">
        <f>H223+J223</f>
        <v>0</v>
      </c>
      <c r="G223" s="233">
        <f>ROUND(E223*F223,2)</f>
        <v>0</v>
      </c>
      <c r="H223" s="233"/>
      <c r="I223" s="233">
        <f>ROUND(E223*H223,2)</f>
        <v>0</v>
      </c>
      <c r="J223" s="233"/>
      <c r="K223" s="233">
        <f>ROUND(E223*J223,2)</f>
        <v>0</v>
      </c>
      <c r="L223" s="233">
        <v>12</v>
      </c>
      <c r="M223" s="233">
        <f>G223*(1+L223/100)</f>
        <v>0</v>
      </c>
      <c r="N223" s="223">
        <v>1.9429999999999999E-2</v>
      </c>
      <c r="O223" s="223">
        <f>ROUND(E223*N223,5)</f>
        <v>0.52131000000000005</v>
      </c>
      <c r="P223" s="223">
        <v>0</v>
      </c>
      <c r="Q223" s="223">
        <f>ROUND(E223*P223,5)</f>
        <v>0</v>
      </c>
      <c r="R223" s="223"/>
      <c r="S223" s="223"/>
      <c r="T223" s="224">
        <v>0</v>
      </c>
      <c r="U223" s="223">
        <f>ROUND(E223*T223,2)</f>
        <v>0</v>
      </c>
      <c r="V223" s="213"/>
      <c r="W223" s="213"/>
      <c r="X223" s="213"/>
      <c r="Y223" s="213"/>
      <c r="Z223" s="213"/>
      <c r="AA223" s="213"/>
      <c r="AB223" s="213"/>
      <c r="AC223" s="213"/>
      <c r="AD223" s="213"/>
      <c r="AE223" s="213" t="s">
        <v>171</v>
      </c>
      <c r="AF223" s="213"/>
      <c r="AG223" s="213"/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>
      <c r="A224" s="214"/>
      <c r="B224" s="220"/>
      <c r="C224" s="266" t="s">
        <v>383</v>
      </c>
      <c r="D224" s="225"/>
      <c r="E224" s="230">
        <v>26.830100000000002</v>
      </c>
      <c r="F224" s="233"/>
      <c r="G224" s="233"/>
      <c r="H224" s="233"/>
      <c r="I224" s="233"/>
      <c r="J224" s="233"/>
      <c r="K224" s="233"/>
      <c r="L224" s="233"/>
      <c r="M224" s="233"/>
      <c r="N224" s="223"/>
      <c r="O224" s="223"/>
      <c r="P224" s="223"/>
      <c r="Q224" s="223"/>
      <c r="R224" s="223"/>
      <c r="S224" s="223"/>
      <c r="T224" s="224"/>
      <c r="U224" s="223"/>
      <c r="V224" s="213"/>
      <c r="W224" s="213"/>
      <c r="X224" s="213"/>
      <c r="Y224" s="213"/>
      <c r="Z224" s="213"/>
      <c r="AA224" s="213"/>
      <c r="AB224" s="213"/>
      <c r="AC224" s="213"/>
      <c r="AD224" s="213"/>
      <c r="AE224" s="213" t="s">
        <v>132</v>
      </c>
      <c r="AF224" s="213">
        <v>0</v>
      </c>
      <c r="AG224" s="213"/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ht="22.5" outlineLevel="1">
      <c r="A225" s="214">
        <v>98</v>
      </c>
      <c r="B225" s="220" t="s">
        <v>384</v>
      </c>
      <c r="C225" s="265" t="s">
        <v>385</v>
      </c>
      <c r="D225" s="222" t="s">
        <v>129</v>
      </c>
      <c r="E225" s="229">
        <v>30</v>
      </c>
      <c r="F225" s="232">
        <f>H225+J225</f>
        <v>0</v>
      </c>
      <c r="G225" s="233">
        <f>ROUND(E225*F225,2)</f>
        <v>0</v>
      </c>
      <c r="H225" s="233"/>
      <c r="I225" s="233">
        <f>ROUND(E225*H225,2)</f>
        <v>0</v>
      </c>
      <c r="J225" s="233"/>
      <c r="K225" s="233">
        <f>ROUND(E225*J225,2)</f>
        <v>0</v>
      </c>
      <c r="L225" s="233">
        <v>12</v>
      </c>
      <c r="M225" s="233">
        <f>G225*(1+L225/100)</f>
        <v>0</v>
      </c>
      <c r="N225" s="223">
        <v>0</v>
      </c>
      <c r="O225" s="223">
        <f>ROUND(E225*N225,5)</f>
        <v>0</v>
      </c>
      <c r="P225" s="223">
        <v>0</v>
      </c>
      <c r="Q225" s="223">
        <f>ROUND(E225*P225,5)</f>
        <v>0</v>
      </c>
      <c r="R225" s="223"/>
      <c r="S225" s="223"/>
      <c r="T225" s="224">
        <v>0.11</v>
      </c>
      <c r="U225" s="223">
        <f>ROUND(E225*T225,2)</f>
        <v>3.3</v>
      </c>
      <c r="V225" s="213"/>
      <c r="W225" s="213"/>
      <c r="X225" s="213"/>
      <c r="Y225" s="213"/>
      <c r="Z225" s="213"/>
      <c r="AA225" s="213"/>
      <c r="AB225" s="213"/>
      <c r="AC225" s="213"/>
      <c r="AD225" s="213"/>
      <c r="AE225" s="213" t="s">
        <v>130</v>
      </c>
      <c r="AF225" s="213"/>
      <c r="AG225" s="213"/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>
      <c r="A226" s="214"/>
      <c r="B226" s="220"/>
      <c r="C226" s="266" t="s">
        <v>386</v>
      </c>
      <c r="D226" s="225"/>
      <c r="E226" s="230">
        <v>30</v>
      </c>
      <c r="F226" s="233"/>
      <c r="G226" s="233"/>
      <c r="H226" s="233"/>
      <c r="I226" s="233"/>
      <c r="J226" s="233"/>
      <c r="K226" s="233"/>
      <c r="L226" s="233"/>
      <c r="M226" s="233"/>
      <c r="N226" s="223"/>
      <c r="O226" s="223"/>
      <c r="P226" s="223"/>
      <c r="Q226" s="223"/>
      <c r="R226" s="223"/>
      <c r="S226" s="223"/>
      <c r="T226" s="224"/>
      <c r="U226" s="223"/>
      <c r="V226" s="213"/>
      <c r="W226" s="213"/>
      <c r="X226" s="213"/>
      <c r="Y226" s="213"/>
      <c r="Z226" s="213"/>
      <c r="AA226" s="213"/>
      <c r="AB226" s="213"/>
      <c r="AC226" s="213"/>
      <c r="AD226" s="213"/>
      <c r="AE226" s="213" t="s">
        <v>132</v>
      </c>
      <c r="AF226" s="213">
        <v>0</v>
      </c>
      <c r="AG226" s="213"/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>
      <c r="A227" s="214">
        <v>99</v>
      </c>
      <c r="B227" s="220" t="s">
        <v>387</v>
      </c>
      <c r="C227" s="265" t="s">
        <v>388</v>
      </c>
      <c r="D227" s="222" t="s">
        <v>170</v>
      </c>
      <c r="E227" s="229">
        <v>0.65739999999999998</v>
      </c>
      <c r="F227" s="232">
        <f>H227+J227</f>
        <v>0</v>
      </c>
      <c r="G227" s="233">
        <f>ROUND(E227*F227,2)</f>
        <v>0</v>
      </c>
      <c r="H227" s="233"/>
      <c r="I227" s="233">
        <f>ROUND(E227*H227,2)</f>
        <v>0</v>
      </c>
      <c r="J227" s="233"/>
      <c r="K227" s="233">
        <f>ROUND(E227*J227,2)</f>
        <v>0</v>
      </c>
      <c r="L227" s="233">
        <v>12</v>
      </c>
      <c r="M227" s="233">
        <f>G227*(1+L227/100)</f>
        <v>0</v>
      </c>
      <c r="N227" s="223">
        <v>0</v>
      </c>
      <c r="O227" s="223">
        <f>ROUND(E227*N227,5)</f>
        <v>0</v>
      </c>
      <c r="P227" s="223">
        <v>0</v>
      </c>
      <c r="Q227" s="223">
        <f>ROUND(E227*P227,5)</f>
        <v>0</v>
      </c>
      <c r="R227" s="223"/>
      <c r="S227" s="223"/>
      <c r="T227" s="224">
        <v>1.3049999999999999</v>
      </c>
      <c r="U227" s="223">
        <f>ROUND(E227*T227,2)</f>
        <v>0.86</v>
      </c>
      <c r="V227" s="213"/>
      <c r="W227" s="213"/>
      <c r="X227" s="213"/>
      <c r="Y227" s="213"/>
      <c r="Z227" s="213"/>
      <c r="AA227" s="213"/>
      <c r="AB227" s="213"/>
      <c r="AC227" s="213"/>
      <c r="AD227" s="213"/>
      <c r="AE227" s="213" t="s">
        <v>171</v>
      </c>
      <c r="AF227" s="213"/>
      <c r="AG227" s="213"/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>
      <c r="A228" s="214">
        <v>100</v>
      </c>
      <c r="B228" s="220" t="s">
        <v>389</v>
      </c>
      <c r="C228" s="265" t="s">
        <v>390</v>
      </c>
      <c r="D228" s="222" t="s">
        <v>147</v>
      </c>
      <c r="E228" s="229">
        <v>0</v>
      </c>
      <c r="F228" s="232">
        <f>H228+J228</f>
        <v>0</v>
      </c>
      <c r="G228" s="233">
        <f>ROUND(E228*F228,2)</f>
        <v>0</v>
      </c>
      <c r="H228" s="233"/>
      <c r="I228" s="233">
        <f>ROUND(E228*H228,2)</f>
        <v>0</v>
      </c>
      <c r="J228" s="233"/>
      <c r="K228" s="233">
        <f>ROUND(E228*J228,2)</f>
        <v>0</v>
      </c>
      <c r="L228" s="233">
        <v>12</v>
      </c>
      <c r="M228" s="233">
        <f>G228*(1+L228/100)</f>
        <v>0</v>
      </c>
      <c r="N228" s="223">
        <v>0</v>
      </c>
      <c r="O228" s="223">
        <f>ROUND(E228*N228,5)</f>
        <v>0</v>
      </c>
      <c r="P228" s="223">
        <v>0</v>
      </c>
      <c r="Q228" s="223">
        <f>ROUND(E228*P228,5)</f>
        <v>0</v>
      </c>
      <c r="R228" s="223"/>
      <c r="S228" s="223"/>
      <c r="T228" s="224">
        <v>0.13</v>
      </c>
      <c r="U228" s="223">
        <f>ROUND(E228*T228,2)</f>
        <v>0</v>
      </c>
      <c r="V228" s="213"/>
      <c r="W228" s="213"/>
      <c r="X228" s="213"/>
      <c r="Y228" s="213"/>
      <c r="Z228" s="213"/>
      <c r="AA228" s="213"/>
      <c r="AB228" s="213"/>
      <c r="AC228" s="213"/>
      <c r="AD228" s="213"/>
      <c r="AE228" s="213" t="s">
        <v>130</v>
      </c>
      <c r="AF228" s="213"/>
      <c r="AG228" s="213"/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>
      <c r="A229" s="215" t="s">
        <v>125</v>
      </c>
      <c r="B229" s="221" t="s">
        <v>90</v>
      </c>
      <c r="C229" s="267" t="s">
        <v>91</v>
      </c>
      <c r="D229" s="226"/>
      <c r="E229" s="231"/>
      <c r="F229" s="234"/>
      <c r="G229" s="234">
        <f>SUMIF(AE230:AE233,"&lt;&gt;NOR",G230:G233)</f>
        <v>0</v>
      </c>
      <c r="H229" s="234"/>
      <c r="I229" s="234">
        <f>SUM(I230:I233)</f>
        <v>0</v>
      </c>
      <c r="J229" s="234"/>
      <c r="K229" s="234">
        <f>SUM(K230:K233)</f>
        <v>0</v>
      </c>
      <c r="L229" s="234"/>
      <c r="M229" s="234">
        <f>SUM(M230:M233)</f>
        <v>0</v>
      </c>
      <c r="N229" s="227"/>
      <c r="O229" s="227">
        <f>SUM(O230:O233)</f>
        <v>2.1800000000000001E-3</v>
      </c>
      <c r="P229" s="227"/>
      <c r="Q229" s="227">
        <f>SUM(Q230:Q233)</f>
        <v>0</v>
      </c>
      <c r="R229" s="227"/>
      <c r="S229" s="227"/>
      <c r="T229" s="228"/>
      <c r="U229" s="227">
        <f>SUM(U230:U233)</f>
        <v>2.04</v>
      </c>
      <c r="AE229" t="s">
        <v>126</v>
      </c>
    </row>
    <row r="230" spans="1:60" outlineLevel="1">
      <c r="A230" s="214">
        <v>101</v>
      </c>
      <c r="B230" s="220" t="s">
        <v>391</v>
      </c>
      <c r="C230" s="265" t="s">
        <v>392</v>
      </c>
      <c r="D230" s="222" t="s">
        <v>135</v>
      </c>
      <c r="E230" s="229">
        <v>13.6</v>
      </c>
      <c r="F230" s="232">
        <f>H230+J230</f>
        <v>0</v>
      </c>
      <c r="G230" s="233">
        <f>ROUND(E230*F230,2)</f>
        <v>0</v>
      </c>
      <c r="H230" s="233"/>
      <c r="I230" s="233">
        <f>ROUND(E230*H230,2)</f>
        <v>0</v>
      </c>
      <c r="J230" s="233"/>
      <c r="K230" s="233">
        <f>ROUND(E230*J230,2)</f>
        <v>0</v>
      </c>
      <c r="L230" s="233">
        <v>12</v>
      </c>
      <c r="M230" s="233">
        <f>G230*(1+L230/100)</f>
        <v>0</v>
      </c>
      <c r="N230" s="223">
        <v>1.6000000000000001E-4</v>
      </c>
      <c r="O230" s="223">
        <f>ROUND(E230*N230,5)</f>
        <v>2.1800000000000001E-3</v>
      </c>
      <c r="P230" s="223">
        <v>0</v>
      </c>
      <c r="Q230" s="223">
        <f>ROUND(E230*P230,5)</f>
        <v>0</v>
      </c>
      <c r="R230" s="223"/>
      <c r="S230" s="223"/>
      <c r="T230" s="224">
        <v>0.15</v>
      </c>
      <c r="U230" s="223">
        <f>ROUND(E230*T230,2)</f>
        <v>2.04</v>
      </c>
      <c r="V230" s="213"/>
      <c r="W230" s="213"/>
      <c r="X230" s="213"/>
      <c r="Y230" s="213"/>
      <c r="Z230" s="213"/>
      <c r="AA230" s="213"/>
      <c r="AB230" s="213"/>
      <c r="AC230" s="213"/>
      <c r="AD230" s="213"/>
      <c r="AE230" s="213" t="s">
        <v>130</v>
      </c>
      <c r="AF230" s="213"/>
      <c r="AG230" s="213"/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>
      <c r="A231" s="214"/>
      <c r="B231" s="220"/>
      <c r="C231" s="266" t="s">
        <v>393</v>
      </c>
      <c r="D231" s="225"/>
      <c r="E231" s="230">
        <v>13.6</v>
      </c>
      <c r="F231" s="233"/>
      <c r="G231" s="233"/>
      <c r="H231" s="233"/>
      <c r="I231" s="233"/>
      <c r="J231" s="233"/>
      <c r="K231" s="233"/>
      <c r="L231" s="233"/>
      <c r="M231" s="233"/>
      <c r="N231" s="223"/>
      <c r="O231" s="223"/>
      <c r="P231" s="223"/>
      <c r="Q231" s="223"/>
      <c r="R231" s="223"/>
      <c r="S231" s="223"/>
      <c r="T231" s="224"/>
      <c r="U231" s="223"/>
      <c r="V231" s="213"/>
      <c r="W231" s="213"/>
      <c r="X231" s="213"/>
      <c r="Y231" s="213"/>
      <c r="Z231" s="213"/>
      <c r="AA231" s="213"/>
      <c r="AB231" s="213"/>
      <c r="AC231" s="213"/>
      <c r="AD231" s="213"/>
      <c r="AE231" s="213" t="s">
        <v>132</v>
      </c>
      <c r="AF231" s="213">
        <v>0</v>
      </c>
      <c r="AG231" s="213"/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>
      <c r="A232" s="214">
        <v>102</v>
      </c>
      <c r="B232" s="220" t="s">
        <v>394</v>
      </c>
      <c r="C232" s="265" t="s">
        <v>395</v>
      </c>
      <c r="D232" s="222" t="s">
        <v>129</v>
      </c>
      <c r="E232" s="229">
        <v>9</v>
      </c>
      <c r="F232" s="232">
        <f>H232+J232</f>
        <v>0</v>
      </c>
      <c r="G232" s="233">
        <f>ROUND(E232*F232,2)</f>
        <v>0</v>
      </c>
      <c r="H232" s="233"/>
      <c r="I232" s="233">
        <f>ROUND(E232*H232,2)</f>
        <v>0</v>
      </c>
      <c r="J232" s="233"/>
      <c r="K232" s="233">
        <f>ROUND(E232*J232,2)</f>
        <v>0</v>
      </c>
      <c r="L232" s="233">
        <v>12</v>
      </c>
      <c r="M232" s="233">
        <f>G232*(1+L232/100)</f>
        <v>0</v>
      </c>
      <c r="N232" s="223">
        <v>0</v>
      </c>
      <c r="O232" s="223">
        <f>ROUND(E232*N232,5)</f>
        <v>0</v>
      </c>
      <c r="P232" s="223">
        <v>0</v>
      </c>
      <c r="Q232" s="223">
        <f>ROUND(E232*P232,5)</f>
        <v>0</v>
      </c>
      <c r="R232" s="223"/>
      <c r="S232" s="223"/>
      <c r="T232" s="224">
        <v>0</v>
      </c>
      <c r="U232" s="223">
        <f>ROUND(E232*T232,2)</f>
        <v>0</v>
      </c>
      <c r="V232" s="213"/>
      <c r="W232" s="213"/>
      <c r="X232" s="213"/>
      <c r="Y232" s="213"/>
      <c r="Z232" s="213"/>
      <c r="AA232" s="213"/>
      <c r="AB232" s="213"/>
      <c r="AC232" s="213"/>
      <c r="AD232" s="213"/>
      <c r="AE232" s="213" t="s">
        <v>130</v>
      </c>
      <c r="AF232" s="213"/>
      <c r="AG232" s="213"/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>
      <c r="A233" s="214"/>
      <c r="B233" s="220"/>
      <c r="C233" s="266" t="s">
        <v>396</v>
      </c>
      <c r="D233" s="225"/>
      <c r="E233" s="230">
        <v>9</v>
      </c>
      <c r="F233" s="233"/>
      <c r="G233" s="233"/>
      <c r="H233" s="233"/>
      <c r="I233" s="233"/>
      <c r="J233" s="233"/>
      <c r="K233" s="233"/>
      <c r="L233" s="233"/>
      <c r="M233" s="233"/>
      <c r="N233" s="223"/>
      <c r="O233" s="223"/>
      <c r="P233" s="223"/>
      <c r="Q233" s="223"/>
      <c r="R233" s="223"/>
      <c r="S233" s="223"/>
      <c r="T233" s="224"/>
      <c r="U233" s="223"/>
      <c r="V233" s="213"/>
      <c r="W233" s="213"/>
      <c r="X233" s="213"/>
      <c r="Y233" s="213"/>
      <c r="Z233" s="213"/>
      <c r="AA233" s="213"/>
      <c r="AB233" s="213"/>
      <c r="AC233" s="213"/>
      <c r="AD233" s="213"/>
      <c r="AE233" s="213" t="s">
        <v>132</v>
      </c>
      <c r="AF233" s="213">
        <v>0</v>
      </c>
      <c r="AG233" s="213"/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>
      <c r="A234" s="215" t="s">
        <v>125</v>
      </c>
      <c r="B234" s="221" t="s">
        <v>92</v>
      </c>
      <c r="C234" s="267" t="s">
        <v>93</v>
      </c>
      <c r="D234" s="226"/>
      <c r="E234" s="231"/>
      <c r="F234" s="234"/>
      <c r="G234" s="234">
        <f>SUMIF(AE235:AE244,"&lt;&gt;NOR",G235:G244)</f>
        <v>0</v>
      </c>
      <c r="H234" s="234"/>
      <c r="I234" s="234">
        <f>SUM(I235:I244)</f>
        <v>0</v>
      </c>
      <c r="J234" s="234"/>
      <c r="K234" s="234">
        <f>SUM(K235:K244)</f>
        <v>0</v>
      </c>
      <c r="L234" s="234"/>
      <c r="M234" s="234">
        <f>SUM(M235:M244)</f>
        <v>0</v>
      </c>
      <c r="N234" s="227"/>
      <c r="O234" s="227">
        <f>SUM(O235:O244)</f>
        <v>0.2369</v>
      </c>
      <c r="P234" s="227"/>
      <c r="Q234" s="227">
        <f>SUM(Q235:Q244)</f>
        <v>0</v>
      </c>
      <c r="R234" s="227"/>
      <c r="S234" s="227"/>
      <c r="T234" s="228"/>
      <c r="U234" s="227">
        <f>SUM(U235:U244)</f>
        <v>51.45</v>
      </c>
      <c r="AE234" t="s">
        <v>126</v>
      </c>
    </row>
    <row r="235" spans="1:60" outlineLevel="1">
      <c r="A235" s="214">
        <v>103</v>
      </c>
      <c r="B235" s="220" t="s">
        <v>397</v>
      </c>
      <c r="C235" s="265" t="s">
        <v>398</v>
      </c>
      <c r="D235" s="222" t="s">
        <v>135</v>
      </c>
      <c r="E235" s="229">
        <v>388.36149999999998</v>
      </c>
      <c r="F235" s="232">
        <f>H235+J235</f>
        <v>0</v>
      </c>
      <c r="G235" s="233">
        <f>ROUND(E235*F235,2)</f>
        <v>0</v>
      </c>
      <c r="H235" s="233"/>
      <c r="I235" s="233">
        <f>ROUND(E235*H235,2)</f>
        <v>0</v>
      </c>
      <c r="J235" s="233"/>
      <c r="K235" s="233">
        <f>ROUND(E235*J235,2)</f>
        <v>0</v>
      </c>
      <c r="L235" s="233">
        <v>12</v>
      </c>
      <c r="M235" s="233">
        <f>G235*(1+L235/100)</f>
        <v>0</v>
      </c>
      <c r="N235" s="223">
        <v>1.4999999999999999E-4</v>
      </c>
      <c r="O235" s="223">
        <f>ROUND(E235*N235,5)</f>
        <v>5.8250000000000003E-2</v>
      </c>
      <c r="P235" s="223">
        <v>0</v>
      </c>
      <c r="Q235" s="223">
        <f>ROUND(E235*P235,5)</f>
        <v>0</v>
      </c>
      <c r="R235" s="223"/>
      <c r="S235" s="223"/>
      <c r="T235" s="224">
        <v>3.2480000000000002E-2</v>
      </c>
      <c r="U235" s="223">
        <f>ROUND(E235*T235,2)</f>
        <v>12.61</v>
      </c>
      <c r="V235" s="213"/>
      <c r="W235" s="213"/>
      <c r="X235" s="213"/>
      <c r="Y235" s="213"/>
      <c r="Z235" s="213"/>
      <c r="AA235" s="213"/>
      <c r="AB235" s="213"/>
      <c r="AC235" s="213"/>
      <c r="AD235" s="213"/>
      <c r="AE235" s="213" t="s">
        <v>130</v>
      </c>
      <c r="AF235" s="213"/>
      <c r="AG235" s="213"/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>
      <c r="A236" s="214"/>
      <c r="B236" s="220"/>
      <c r="C236" s="266" t="s">
        <v>399</v>
      </c>
      <c r="D236" s="225"/>
      <c r="E236" s="230">
        <v>189.53649999999999</v>
      </c>
      <c r="F236" s="233"/>
      <c r="G236" s="233"/>
      <c r="H236" s="233"/>
      <c r="I236" s="233"/>
      <c r="J236" s="233"/>
      <c r="K236" s="233"/>
      <c r="L236" s="233"/>
      <c r="M236" s="233"/>
      <c r="N236" s="223"/>
      <c r="O236" s="223"/>
      <c r="P236" s="223"/>
      <c r="Q236" s="223"/>
      <c r="R236" s="223"/>
      <c r="S236" s="223"/>
      <c r="T236" s="224"/>
      <c r="U236" s="223"/>
      <c r="V236" s="213"/>
      <c r="W236" s="213"/>
      <c r="X236" s="213"/>
      <c r="Y236" s="213"/>
      <c r="Z236" s="213"/>
      <c r="AA236" s="213"/>
      <c r="AB236" s="213"/>
      <c r="AC236" s="213"/>
      <c r="AD236" s="213"/>
      <c r="AE236" s="213" t="s">
        <v>132</v>
      </c>
      <c r="AF236" s="213">
        <v>0</v>
      </c>
      <c r="AG236" s="213"/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ht="33.75" outlineLevel="1">
      <c r="A237" s="214"/>
      <c r="B237" s="220"/>
      <c r="C237" s="266" t="s">
        <v>400</v>
      </c>
      <c r="D237" s="225"/>
      <c r="E237" s="230">
        <v>96.5</v>
      </c>
      <c r="F237" s="233"/>
      <c r="G237" s="233"/>
      <c r="H237" s="233"/>
      <c r="I237" s="233"/>
      <c r="J237" s="233"/>
      <c r="K237" s="233"/>
      <c r="L237" s="233"/>
      <c r="M237" s="233"/>
      <c r="N237" s="223"/>
      <c r="O237" s="223"/>
      <c r="P237" s="223"/>
      <c r="Q237" s="223"/>
      <c r="R237" s="223"/>
      <c r="S237" s="223"/>
      <c r="T237" s="224"/>
      <c r="U237" s="223"/>
      <c r="V237" s="213"/>
      <c r="W237" s="213"/>
      <c r="X237" s="213"/>
      <c r="Y237" s="213"/>
      <c r="Z237" s="213"/>
      <c r="AA237" s="213"/>
      <c r="AB237" s="213"/>
      <c r="AC237" s="213"/>
      <c r="AD237" s="213"/>
      <c r="AE237" s="213" t="s">
        <v>132</v>
      </c>
      <c r="AF237" s="213">
        <v>0</v>
      </c>
      <c r="AG237" s="213"/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ht="22.5" outlineLevel="1">
      <c r="A238" s="214"/>
      <c r="B238" s="220"/>
      <c r="C238" s="266" t="s">
        <v>401</v>
      </c>
      <c r="D238" s="225"/>
      <c r="E238" s="230">
        <v>87.064999999999998</v>
      </c>
      <c r="F238" s="233"/>
      <c r="G238" s="233"/>
      <c r="H238" s="233"/>
      <c r="I238" s="233"/>
      <c r="J238" s="233"/>
      <c r="K238" s="233"/>
      <c r="L238" s="233"/>
      <c r="M238" s="233"/>
      <c r="N238" s="223"/>
      <c r="O238" s="223"/>
      <c r="P238" s="223"/>
      <c r="Q238" s="223"/>
      <c r="R238" s="223"/>
      <c r="S238" s="223"/>
      <c r="T238" s="224"/>
      <c r="U238" s="223"/>
      <c r="V238" s="213"/>
      <c r="W238" s="213"/>
      <c r="X238" s="213"/>
      <c r="Y238" s="213"/>
      <c r="Z238" s="213"/>
      <c r="AA238" s="213"/>
      <c r="AB238" s="213"/>
      <c r="AC238" s="213"/>
      <c r="AD238" s="213"/>
      <c r="AE238" s="213" t="s">
        <v>132</v>
      </c>
      <c r="AF238" s="213">
        <v>0</v>
      </c>
      <c r="AG238" s="213"/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>
      <c r="A239" s="214"/>
      <c r="B239" s="220"/>
      <c r="C239" s="266" t="s">
        <v>402</v>
      </c>
      <c r="D239" s="225"/>
      <c r="E239" s="230">
        <v>15.26</v>
      </c>
      <c r="F239" s="233"/>
      <c r="G239" s="233"/>
      <c r="H239" s="233"/>
      <c r="I239" s="233"/>
      <c r="J239" s="233"/>
      <c r="K239" s="233"/>
      <c r="L239" s="233"/>
      <c r="M239" s="233"/>
      <c r="N239" s="223"/>
      <c r="O239" s="223"/>
      <c r="P239" s="223"/>
      <c r="Q239" s="223"/>
      <c r="R239" s="223"/>
      <c r="S239" s="223"/>
      <c r="T239" s="224"/>
      <c r="U239" s="223"/>
      <c r="V239" s="213"/>
      <c r="W239" s="213"/>
      <c r="X239" s="213"/>
      <c r="Y239" s="213"/>
      <c r="Z239" s="213"/>
      <c r="AA239" s="213"/>
      <c r="AB239" s="213"/>
      <c r="AC239" s="213"/>
      <c r="AD239" s="213"/>
      <c r="AE239" s="213" t="s">
        <v>132</v>
      </c>
      <c r="AF239" s="213">
        <v>0</v>
      </c>
      <c r="AG239" s="213"/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>
      <c r="A240" s="214">
        <v>104</v>
      </c>
      <c r="B240" s="220" t="s">
        <v>403</v>
      </c>
      <c r="C240" s="265" t="s">
        <v>404</v>
      </c>
      <c r="D240" s="222" t="s">
        <v>135</v>
      </c>
      <c r="E240" s="229">
        <v>388.36149999999998</v>
      </c>
      <c r="F240" s="232">
        <f>H240+J240</f>
        <v>0</v>
      </c>
      <c r="G240" s="233">
        <f>ROUND(E240*F240,2)</f>
        <v>0</v>
      </c>
      <c r="H240" s="233"/>
      <c r="I240" s="233">
        <f>ROUND(E240*H240,2)</f>
        <v>0</v>
      </c>
      <c r="J240" s="233"/>
      <c r="K240" s="233">
        <f>ROUND(E240*J240,2)</f>
        <v>0</v>
      </c>
      <c r="L240" s="233">
        <v>12</v>
      </c>
      <c r="M240" s="233">
        <f>G240*(1+L240/100)</f>
        <v>0</v>
      </c>
      <c r="N240" s="223">
        <v>4.6000000000000001E-4</v>
      </c>
      <c r="O240" s="223">
        <f>ROUND(E240*N240,5)</f>
        <v>0.17865</v>
      </c>
      <c r="P240" s="223">
        <v>0</v>
      </c>
      <c r="Q240" s="223">
        <f>ROUND(E240*P240,5)</f>
        <v>0</v>
      </c>
      <c r="R240" s="223"/>
      <c r="S240" s="223"/>
      <c r="T240" s="224">
        <v>0.1</v>
      </c>
      <c r="U240" s="223">
        <f>ROUND(E240*T240,2)</f>
        <v>38.840000000000003</v>
      </c>
      <c r="V240" s="213"/>
      <c r="W240" s="213"/>
      <c r="X240" s="213"/>
      <c r="Y240" s="213"/>
      <c r="Z240" s="213"/>
      <c r="AA240" s="213"/>
      <c r="AB240" s="213"/>
      <c r="AC240" s="213"/>
      <c r="AD240" s="213"/>
      <c r="AE240" s="213" t="s">
        <v>130</v>
      </c>
      <c r="AF240" s="213"/>
      <c r="AG240" s="213"/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>
      <c r="A241" s="214"/>
      <c r="B241" s="220"/>
      <c r="C241" s="266" t="s">
        <v>399</v>
      </c>
      <c r="D241" s="225"/>
      <c r="E241" s="230">
        <v>189.53649999999999</v>
      </c>
      <c r="F241" s="233"/>
      <c r="G241" s="233"/>
      <c r="H241" s="233"/>
      <c r="I241" s="233"/>
      <c r="J241" s="233"/>
      <c r="K241" s="233"/>
      <c r="L241" s="233"/>
      <c r="M241" s="233"/>
      <c r="N241" s="223"/>
      <c r="O241" s="223"/>
      <c r="P241" s="223"/>
      <c r="Q241" s="223"/>
      <c r="R241" s="223"/>
      <c r="S241" s="223"/>
      <c r="T241" s="224"/>
      <c r="U241" s="223"/>
      <c r="V241" s="213"/>
      <c r="W241" s="213"/>
      <c r="X241" s="213"/>
      <c r="Y241" s="213"/>
      <c r="Z241" s="213"/>
      <c r="AA241" s="213"/>
      <c r="AB241" s="213"/>
      <c r="AC241" s="213"/>
      <c r="AD241" s="213"/>
      <c r="AE241" s="213" t="s">
        <v>132</v>
      </c>
      <c r="AF241" s="213">
        <v>0</v>
      </c>
      <c r="AG241" s="213"/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ht="33.75" outlineLevel="1">
      <c r="A242" s="214"/>
      <c r="B242" s="220"/>
      <c r="C242" s="266" t="s">
        <v>400</v>
      </c>
      <c r="D242" s="225"/>
      <c r="E242" s="230">
        <v>96.5</v>
      </c>
      <c r="F242" s="233"/>
      <c r="G242" s="233"/>
      <c r="H242" s="233"/>
      <c r="I242" s="233"/>
      <c r="J242" s="233"/>
      <c r="K242" s="233"/>
      <c r="L242" s="233"/>
      <c r="M242" s="233"/>
      <c r="N242" s="223"/>
      <c r="O242" s="223"/>
      <c r="P242" s="223"/>
      <c r="Q242" s="223"/>
      <c r="R242" s="223"/>
      <c r="S242" s="223"/>
      <c r="T242" s="224"/>
      <c r="U242" s="223"/>
      <c r="V242" s="213"/>
      <c r="W242" s="213"/>
      <c r="X242" s="213"/>
      <c r="Y242" s="213"/>
      <c r="Z242" s="213"/>
      <c r="AA242" s="213"/>
      <c r="AB242" s="213"/>
      <c r="AC242" s="213"/>
      <c r="AD242" s="213"/>
      <c r="AE242" s="213" t="s">
        <v>132</v>
      </c>
      <c r="AF242" s="213">
        <v>0</v>
      </c>
      <c r="AG242" s="213"/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ht="22.5" outlineLevel="1">
      <c r="A243" s="214"/>
      <c r="B243" s="220"/>
      <c r="C243" s="266" t="s">
        <v>401</v>
      </c>
      <c r="D243" s="225"/>
      <c r="E243" s="230">
        <v>87.064999999999998</v>
      </c>
      <c r="F243" s="233"/>
      <c r="G243" s="233"/>
      <c r="H243" s="233"/>
      <c r="I243" s="233"/>
      <c r="J243" s="233"/>
      <c r="K243" s="233"/>
      <c r="L243" s="233"/>
      <c r="M243" s="233"/>
      <c r="N243" s="223"/>
      <c r="O243" s="223"/>
      <c r="P243" s="223"/>
      <c r="Q243" s="223"/>
      <c r="R243" s="223"/>
      <c r="S243" s="223"/>
      <c r="T243" s="224"/>
      <c r="U243" s="223"/>
      <c r="V243" s="213"/>
      <c r="W243" s="213"/>
      <c r="X243" s="213"/>
      <c r="Y243" s="213"/>
      <c r="Z243" s="213"/>
      <c r="AA243" s="213"/>
      <c r="AB243" s="213"/>
      <c r="AC243" s="213"/>
      <c r="AD243" s="213"/>
      <c r="AE243" s="213" t="s">
        <v>132</v>
      </c>
      <c r="AF243" s="213">
        <v>0</v>
      </c>
      <c r="AG243" s="213"/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>
      <c r="A244" s="214"/>
      <c r="B244" s="220"/>
      <c r="C244" s="266" t="s">
        <v>402</v>
      </c>
      <c r="D244" s="225"/>
      <c r="E244" s="230">
        <v>15.26</v>
      </c>
      <c r="F244" s="233"/>
      <c r="G244" s="233"/>
      <c r="H244" s="233"/>
      <c r="I244" s="233"/>
      <c r="J244" s="233"/>
      <c r="K244" s="233"/>
      <c r="L244" s="233"/>
      <c r="M244" s="233"/>
      <c r="N244" s="223"/>
      <c r="O244" s="223"/>
      <c r="P244" s="223"/>
      <c r="Q244" s="223"/>
      <c r="R244" s="223"/>
      <c r="S244" s="223"/>
      <c r="T244" s="224"/>
      <c r="U244" s="223"/>
      <c r="V244" s="213"/>
      <c r="W244" s="213"/>
      <c r="X244" s="213"/>
      <c r="Y244" s="213"/>
      <c r="Z244" s="213"/>
      <c r="AA244" s="213"/>
      <c r="AB244" s="213"/>
      <c r="AC244" s="213"/>
      <c r="AD244" s="213"/>
      <c r="AE244" s="213" t="s">
        <v>132</v>
      </c>
      <c r="AF244" s="213">
        <v>0</v>
      </c>
      <c r="AG244" s="213"/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>
      <c r="A245" s="215" t="s">
        <v>125</v>
      </c>
      <c r="B245" s="221" t="s">
        <v>94</v>
      </c>
      <c r="C245" s="267" t="s">
        <v>95</v>
      </c>
      <c r="D245" s="226"/>
      <c r="E245" s="231"/>
      <c r="F245" s="234"/>
      <c r="G245" s="234">
        <f>SUMIF(AE246:AE247,"&lt;&gt;NOR",G246:G247)</f>
        <v>0</v>
      </c>
      <c r="H245" s="234"/>
      <c r="I245" s="234">
        <f>SUM(I246:I247)</f>
        <v>0</v>
      </c>
      <c r="J245" s="234"/>
      <c r="K245" s="234">
        <f>SUM(K246:K247)</f>
        <v>0</v>
      </c>
      <c r="L245" s="234"/>
      <c r="M245" s="234">
        <f>SUM(M246:M247)</f>
        <v>0</v>
      </c>
      <c r="N245" s="227"/>
      <c r="O245" s="227">
        <f>SUM(O246:O247)</f>
        <v>0</v>
      </c>
      <c r="P245" s="227"/>
      <c r="Q245" s="227">
        <f>SUM(Q246:Q247)</f>
        <v>0</v>
      </c>
      <c r="R245" s="227"/>
      <c r="S245" s="227"/>
      <c r="T245" s="228"/>
      <c r="U245" s="227">
        <f>SUM(U246:U247)</f>
        <v>0</v>
      </c>
      <c r="AE245" t="s">
        <v>126</v>
      </c>
    </row>
    <row r="246" spans="1:60" ht="22.5" outlineLevel="1">
      <c r="A246" s="214">
        <v>105</v>
      </c>
      <c r="B246" s="220" t="s">
        <v>405</v>
      </c>
      <c r="C246" s="265" t="s">
        <v>406</v>
      </c>
      <c r="D246" s="222" t="s">
        <v>129</v>
      </c>
      <c r="E246" s="229">
        <v>2</v>
      </c>
      <c r="F246" s="232">
        <f>H246+J246</f>
        <v>0</v>
      </c>
      <c r="G246" s="233">
        <f>ROUND(E246*F246,2)</f>
        <v>0</v>
      </c>
      <c r="H246" s="233"/>
      <c r="I246" s="233">
        <f>ROUND(E246*H246,2)</f>
        <v>0</v>
      </c>
      <c r="J246" s="233"/>
      <c r="K246" s="233">
        <f>ROUND(E246*J246,2)</f>
        <v>0</v>
      </c>
      <c r="L246" s="233">
        <v>12</v>
      </c>
      <c r="M246" s="233">
        <f>G246*(1+L246/100)</f>
        <v>0</v>
      </c>
      <c r="N246" s="223">
        <v>0</v>
      </c>
      <c r="O246" s="223">
        <f>ROUND(E246*N246,5)</f>
        <v>0</v>
      </c>
      <c r="P246" s="223">
        <v>0</v>
      </c>
      <c r="Q246" s="223">
        <f>ROUND(E246*P246,5)</f>
        <v>0</v>
      </c>
      <c r="R246" s="223"/>
      <c r="S246" s="223"/>
      <c r="T246" s="224">
        <v>0</v>
      </c>
      <c r="U246" s="223">
        <f>ROUND(E246*T246,2)</f>
        <v>0</v>
      </c>
      <c r="V246" s="213"/>
      <c r="W246" s="213"/>
      <c r="X246" s="213"/>
      <c r="Y246" s="213"/>
      <c r="Z246" s="213"/>
      <c r="AA246" s="213"/>
      <c r="AB246" s="213"/>
      <c r="AC246" s="213"/>
      <c r="AD246" s="213"/>
      <c r="AE246" s="213" t="s">
        <v>130</v>
      </c>
      <c r="AF246" s="213"/>
      <c r="AG246" s="213"/>
      <c r="AH246" s="213"/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>
      <c r="A247" s="214"/>
      <c r="B247" s="220"/>
      <c r="C247" s="266" t="s">
        <v>264</v>
      </c>
      <c r="D247" s="225"/>
      <c r="E247" s="230">
        <v>2</v>
      </c>
      <c r="F247" s="233"/>
      <c r="G247" s="233"/>
      <c r="H247" s="233"/>
      <c r="I247" s="233"/>
      <c r="J247" s="233"/>
      <c r="K247" s="233"/>
      <c r="L247" s="233"/>
      <c r="M247" s="233"/>
      <c r="N247" s="223"/>
      <c r="O247" s="223"/>
      <c r="P247" s="223"/>
      <c r="Q247" s="223"/>
      <c r="R247" s="223"/>
      <c r="S247" s="223"/>
      <c r="T247" s="224"/>
      <c r="U247" s="223"/>
      <c r="V247" s="213"/>
      <c r="W247" s="213"/>
      <c r="X247" s="213"/>
      <c r="Y247" s="213"/>
      <c r="Z247" s="213"/>
      <c r="AA247" s="213"/>
      <c r="AB247" s="213"/>
      <c r="AC247" s="213"/>
      <c r="AD247" s="213"/>
      <c r="AE247" s="213" t="s">
        <v>132</v>
      </c>
      <c r="AF247" s="213">
        <v>0</v>
      </c>
      <c r="AG247" s="213"/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>
      <c r="A248" s="215" t="s">
        <v>125</v>
      </c>
      <c r="B248" s="221" t="s">
        <v>96</v>
      </c>
      <c r="C248" s="267" t="s">
        <v>97</v>
      </c>
      <c r="D248" s="226"/>
      <c r="E248" s="231"/>
      <c r="F248" s="234"/>
      <c r="G248" s="234">
        <f>SUMIF(AE249:AE251,"&lt;&gt;NOR",G249:G251)</f>
        <v>0</v>
      </c>
      <c r="H248" s="234"/>
      <c r="I248" s="234">
        <f>SUM(I249:I251)</f>
        <v>0</v>
      </c>
      <c r="J248" s="234"/>
      <c r="K248" s="234">
        <f>SUM(K249:K251)</f>
        <v>0</v>
      </c>
      <c r="L248" s="234"/>
      <c r="M248" s="234">
        <f>SUM(M249:M251)</f>
        <v>0</v>
      </c>
      <c r="N248" s="227"/>
      <c r="O248" s="227">
        <f>SUM(O249:O251)</f>
        <v>0</v>
      </c>
      <c r="P248" s="227"/>
      <c r="Q248" s="227">
        <f>SUM(Q249:Q251)</f>
        <v>0</v>
      </c>
      <c r="R248" s="227"/>
      <c r="S248" s="227"/>
      <c r="T248" s="228"/>
      <c r="U248" s="227">
        <f>SUM(U249:U251)</f>
        <v>0</v>
      </c>
      <c r="AE248" t="s">
        <v>126</v>
      </c>
    </row>
    <row r="249" spans="1:60" outlineLevel="1">
      <c r="A249" s="214">
        <v>106</v>
      </c>
      <c r="B249" s="220" t="s">
        <v>407</v>
      </c>
      <c r="C249" s="265" t="s">
        <v>408</v>
      </c>
      <c r="D249" s="222" t="s">
        <v>144</v>
      </c>
      <c r="E249" s="229">
        <v>1</v>
      </c>
      <c r="F249" s="232">
        <f>H249+J249</f>
        <v>0</v>
      </c>
      <c r="G249" s="233">
        <f>ROUND(E249*F249,2)</f>
        <v>0</v>
      </c>
      <c r="H249" s="233"/>
      <c r="I249" s="233">
        <f>ROUND(E249*H249,2)</f>
        <v>0</v>
      </c>
      <c r="J249" s="233"/>
      <c r="K249" s="233">
        <f>ROUND(E249*J249,2)</f>
        <v>0</v>
      </c>
      <c r="L249" s="233">
        <v>12</v>
      </c>
      <c r="M249" s="233">
        <f>G249*(1+L249/100)</f>
        <v>0</v>
      </c>
      <c r="N249" s="223">
        <v>0</v>
      </c>
      <c r="O249" s="223">
        <f>ROUND(E249*N249,5)</f>
        <v>0</v>
      </c>
      <c r="P249" s="223">
        <v>0</v>
      </c>
      <c r="Q249" s="223">
        <f>ROUND(E249*P249,5)</f>
        <v>0</v>
      </c>
      <c r="R249" s="223"/>
      <c r="S249" s="223"/>
      <c r="T249" s="224">
        <v>0</v>
      </c>
      <c r="U249" s="223">
        <f>ROUND(E249*T249,2)</f>
        <v>0</v>
      </c>
      <c r="V249" s="213"/>
      <c r="W249" s="213"/>
      <c r="X249" s="213"/>
      <c r="Y249" s="213"/>
      <c r="Z249" s="213"/>
      <c r="AA249" s="213"/>
      <c r="AB249" s="213"/>
      <c r="AC249" s="213"/>
      <c r="AD249" s="213"/>
      <c r="AE249" s="213" t="s">
        <v>130</v>
      </c>
      <c r="AF249" s="213"/>
      <c r="AG249" s="213"/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>
      <c r="A250" s="214"/>
      <c r="B250" s="220"/>
      <c r="C250" s="266" t="s">
        <v>131</v>
      </c>
      <c r="D250" s="225"/>
      <c r="E250" s="230">
        <v>1</v>
      </c>
      <c r="F250" s="233"/>
      <c r="G250" s="233"/>
      <c r="H250" s="233"/>
      <c r="I250" s="233"/>
      <c r="J250" s="233"/>
      <c r="K250" s="233"/>
      <c r="L250" s="233"/>
      <c r="M250" s="233"/>
      <c r="N250" s="223"/>
      <c r="O250" s="223"/>
      <c r="P250" s="223"/>
      <c r="Q250" s="223"/>
      <c r="R250" s="223"/>
      <c r="S250" s="223"/>
      <c r="T250" s="224"/>
      <c r="U250" s="223"/>
      <c r="V250" s="213"/>
      <c r="W250" s="213"/>
      <c r="X250" s="213"/>
      <c r="Y250" s="213"/>
      <c r="Z250" s="213"/>
      <c r="AA250" s="213"/>
      <c r="AB250" s="213"/>
      <c r="AC250" s="213"/>
      <c r="AD250" s="213"/>
      <c r="AE250" s="213" t="s">
        <v>132</v>
      </c>
      <c r="AF250" s="213">
        <v>0</v>
      </c>
      <c r="AG250" s="213"/>
      <c r="AH250" s="213"/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ht="22.5" outlineLevel="1">
      <c r="A251" s="214">
        <v>107</v>
      </c>
      <c r="B251" s="220" t="s">
        <v>409</v>
      </c>
      <c r="C251" s="265" t="s">
        <v>410</v>
      </c>
      <c r="D251" s="222" t="s">
        <v>0</v>
      </c>
      <c r="E251" s="229">
        <v>10</v>
      </c>
      <c r="F251" s="232">
        <f>H251+J251</f>
        <v>0</v>
      </c>
      <c r="G251" s="233">
        <f>ROUND(E251*F251,2)</f>
        <v>0</v>
      </c>
      <c r="H251" s="233"/>
      <c r="I251" s="233">
        <f>ROUND(E251*H251,2)</f>
        <v>0</v>
      </c>
      <c r="J251" s="233"/>
      <c r="K251" s="233">
        <f>ROUND(E251*J251,2)</f>
        <v>0</v>
      </c>
      <c r="L251" s="233">
        <v>12</v>
      </c>
      <c r="M251" s="233">
        <f>G251*(1+L251/100)</f>
        <v>0</v>
      </c>
      <c r="N251" s="223">
        <v>0</v>
      </c>
      <c r="O251" s="223">
        <f>ROUND(E251*N251,5)</f>
        <v>0</v>
      </c>
      <c r="P251" s="223">
        <v>0</v>
      </c>
      <c r="Q251" s="223">
        <f>ROUND(E251*P251,5)</f>
        <v>0</v>
      </c>
      <c r="R251" s="223"/>
      <c r="S251" s="223"/>
      <c r="T251" s="224">
        <v>0</v>
      </c>
      <c r="U251" s="223">
        <f>ROUND(E251*T251,2)</f>
        <v>0</v>
      </c>
      <c r="V251" s="213"/>
      <c r="W251" s="213"/>
      <c r="X251" s="213"/>
      <c r="Y251" s="213"/>
      <c r="Z251" s="213"/>
      <c r="AA251" s="213"/>
      <c r="AB251" s="213"/>
      <c r="AC251" s="213"/>
      <c r="AD251" s="213"/>
      <c r="AE251" s="213" t="s">
        <v>130</v>
      </c>
      <c r="AF251" s="213"/>
      <c r="AG251" s="213"/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>
      <c r="A252" s="215" t="s">
        <v>125</v>
      </c>
      <c r="B252" s="221" t="s">
        <v>98</v>
      </c>
      <c r="C252" s="267" t="s">
        <v>26</v>
      </c>
      <c r="D252" s="226"/>
      <c r="E252" s="231"/>
      <c r="F252" s="234"/>
      <c r="G252" s="234">
        <f>SUMIF(AE253:AE256,"&lt;&gt;NOR",G253:G256)</f>
        <v>0</v>
      </c>
      <c r="H252" s="234"/>
      <c r="I252" s="234">
        <f>SUM(I253:I256)</f>
        <v>0</v>
      </c>
      <c r="J252" s="234"/>
      <c r="K252" s="234">
        <f>SUM(K253:K256)</f>
        <v>0</v>
      </c>
      <c r="L252" s="234"/>
      <c r="M252" s="234">
        <f>SUM(M253:M256)</f>
        <v>0</v>
      </c>
      <c r="N252" s="227"/>
      <c r="O252" s="227">
        <f>SUM(O253:O256)</f>
        <v>0</v>
      </c>
      <c r="P252" s="227"/>
      <c r="Q252" s="227">
        <f>SUM(Q253:Q256)</f>
        <v>0</v>
      </c>
      <c r="R252" s="227"/>
      <c r="S252" s="227"/>
      <c r="T252" s="228"/>
      <c r="U252" s="227">
        <f>SUM(U253:U256)</f>
        <v>0</v>
      </c>
      <c r="AE252" t="s">
        <v>126</v>
      </c>
    </row>
    <row r="253" spans="1:60" outlineLevel="1">
      <c r="A253" s="214">
        <v>108</v>
      </c>
      <c r="B253" s="220" t="s">
        <v>411</v>
      </c>
      <c r="C253" s="265" t="s">
        <v>412</v>
      </c>
      <c r="D253" s="222" t="s">
        <v>144</v>
      </c>
      <c r="E253" s="229">
        <v>1</v>
      </c>
      <c r="F253" s="232">
        <f>H253+J253</f>
        <v>0</v>
      </c>
      <c r="G253" s="233">
        <f>ROUND(E253*F253,2)</f>
        <v>0</v>
      </c>
      <c r="H253" s="233"/>
      <c r="I253" s="233">
        <f>ROUND(E253*H253,2)</f>
        <v>0</v>
      </c>
      <c r="J253" s="233"/>
      <c r="K253" s="233">
        <f>ROUND(E253*J253,2)</f>
        <v>0</v>
      </c>
      <c r="L253" s="233">
        <v>12</v>
      </c>
      <c r="M253" s="233">
        <f>G253*(1+L253/100)</f>
        <v>0</v>
      </c>
      <c r="N253" s="223">
        <v>0</v>
      </c>
      <c r="O253" s="223">
        <f>ROUND(E253*N253,5)</f>
        <v>0</v>
      </c>
      <c r="P253" s="223">
        <v>0</v>
      </c>
      <c r="Q253" s="223">
        <f>ROUND(E253*P253,5)</f>
        <v>0</v>
      </c>
      <c r="R253" s="223"/>
      <c r="S253" s="223"/>
      <c r="T253" s="224">
        <v>0</v>
      </c>
      <c r="U253" s="223">
        <f>ROUND(E253*T253,2)</f>
        <v>0</v>
      </c>
      <c r="V253" s="213"/>
      <c r="W253" s="213"/>
      <c r="X253" s="213"/>
      <c r="Y253" s="213"/>
      <c r="Z253" s="213"/>
      <c r="AA253" s="213"/>
      <c r="AB253" s="213"/>
      <c r="AC253" s="213"/>
      <c r="AD253" s="213"/>
      <c r="AE253" s="213" t="s">
        <v>130</v>
      </c>
      <c r="AF253" s="213"/>
      <c r="AG253" s="213"/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>
      <c r="A254" s="214">
        <v>109</v>
      </c>
      <c r="B254" s="220" t="s">
        <v>413</v>
      </c>
      <c r="C254" s="265" t="s">
        <v>414</v>
      </c>
      <c r="D254" s="222" t="s">
        <v>0</v>
      </c>
      <c r="E254" s="229">
        <v>1</v>
      </c>
      <c r="F254" s="232">
        <f>H254+J254</f>
        <v>0</v>
      </c>
      <c r="G254" s="233">
        <f>ROUND(E254*F254,2)</f>
        <v>0</v>
      </c>
      <c r="H254" s="233"/>
      <c r="I254" s="233">
        <f>ROUND(E254*H254,2)</f>
        <v>0</v>
      </c>
      <c r="J254" s="233"/>
      <c r="K254" s="233">
        <f>ROUND(E254*J254,2)</f>
        <v>0</v>
      </c>
      <c r="L254" s="233">
        <v>12</v>
      </c>
      <c r="M254" s="233">
        <f>G254*(1+L254/100)</f>
        <v>0</v>
      </c>
      <c r="N254" s="223">
        <v>0</v>
      </c>
      <c r="O254" s="223">
        <f>ROUND(E254*N254,5)</f>
        <v>0</v>
      </c>
      <c r="P254" s="223">
        <v>0</v>
      </c>
      <c r="Q254" s="223">
        <f>ROUND(E254*P254,5)</f>
        <v>0</v>
      </c>
      <c r="R254" s="223"/>
      <c r="S254" s="223"/>
      <c r="T254" s="224">
        <v>0</v>
      </c>
      <c r="U254" s="223">
        <f>ROUND(E254*T254,2)</f>
        <v>0</v>
      </c>
      <c r="V254" s="213"/>
      <c r="W254" s="213"/>
      <c r="X254" s="213"/>
      <c r="Y254" s="213"/>
      <c r="Z254" s="213"/>
      <c r="AA254" s="213"/>
      <c r="AB254" s="213"/>
      <c r="AC254" s="213"/>
      <c r="AD254" s="213"/>
      <c r="AE254" s="213" t="s">
        <v>130</v>
      </c>
      <c r="AF254" s="213"/>
      <c r="AG254" s="213"/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>
      <c r="A255" s="214">
        <v>110</v>
      </c>
      <c r="B255" s="220" t="s">
        <v>415</v>
      </c>
      <c r="C255" s="265" t="s">
        <v>416</v>
      </c>
      <c r="D255" s="222" t="s">
        <v>144</v>
      </c>
      <c r="E255" s="229">
        <v>1</v>
      </c>
      <c r="F255" s="232">
        <f>H255+J255</f>
        <v>0</v>
      </c>
      <c r="G255" s="233">
        <f>ROUND(E255*F255,2)</f>
        <v>0</v>
      </c>
      <c r="H255" s="233"/>
      <c r="I255" s="233">
        <f>ROUND(E255*H255,2)</f>
        <v>0</v>
      </c>
      <c r="J255" s="233"/>
      <c r="K255" s="233">
        <f>ROUND(E255*J255,2)</f>
        <v>0</v>
      </c>
      <c r="L255" s="233">
        <v>12</v>
      </c>
      <c r="M255" s="233">
        <f>G255*(1+L255/100)</f>
        <v>0</v>
      </c>
      <c r="N255" s="223">
        <v>0</v>
      </c>
      <c r="O255" s="223">
        <f>ROUND(E255*N255,5)</f>
        <v>0</v>
      </c>
      <c r="P255" s="223">
        <v>0</v>
      </c>
      <c r="Q255" s="223">
        <f>ROUND(E255*P255,5)</f>
        <v>0</v>
      </c>
      <c r="R255" s="223"/>
      <c r="S255" s="223"/>
      <c r="T255" s="224">
        <v>0</v>
      </c>
      <c r="U255" s="223">
        <f>ROUND(E255*T255,2)</f>
        <v>0</v>
      </c>
      <c r="V255" s="213"/>
      <c r="W255" s="213"/>
      <c r="X255" s="213"/>
      <c r="Y255" s="213"/>
      <c r="Z255" s="213"/>
      <c r="AA255" s="213"/>
      <c r="AB255" s="213"/>
      <c r="AC255" s="213"/>
      <c r="AD255" s="213"/>
      <c r="AE255" s="213" t="s">
        <v>130</v>
      </c>
      <c r="AF255" s="213"/>
      <c r="AG255" s="213"/>
      <c r="AH255" s="213"/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>
      <c r="A256" s="243">
        <v>111</v>
      </c>
      <c r="B256" s="244" t="s">
        <v>417</v>
      </c>
      <c r="C256" s="268" t="s">
        <v>418</v>
      </c>
      <c r="D256" s="245" t="s">
        <v>144</v>
      </c>
      <c r="E256" s="246">
        <v>1</v>
      </c>
      <c r="F256" s="247">
        <f>H256+J256</f>
        <v>0</v>
      </c>
      <c r="G256" s="248">
        <f>ROUND(E256*F256,2)</f>
        <v>0</v>
      </c>
      <c r="H256" s="248"/>
      <c r="I256" s="248">
        <f>ROUND(E256*H256,2)</f>
        <v>0</v>
      </c>
      <c r="J256" s="248"/>
      <c r="K256" s="248">
        <f>ROUND(E256*J256,2)</f>
        <v>0</v>
      </c>
      <c r="L256" s="248">
        <v>12</v>
      </c>
      <c r="M256" s="248">
        <f>G256*(1+L256/100)</f>
        <v>0</v>
      </c>
      <c r="N256" s="249">
        <v>0</v>
      </c>
      <c r="O256" s="249">
        <f>ROUND(E256*N256,5)</f>
        <v>0</v>
      </c>
      <c r="P256" s="249">
        <v>0</v>
      </c>
      <c r="Q256" s="249">
        <f>ROUND(E256*P256,5)</f>
        <v>0</v>
      </c>
      <c r="R256" s="249"/>
      <c r="S256" s="249"/>
      <c r="T256" s="250">
        <v>0</v>
      </c>
      <c r="U256" s="249">
        <f>ROUND(E256*T256,2)</f>
        <v>0</v>
      </c>
      <c r="V256" s="213"/>
      <c r="W256" s="213"/>
      <c r="X256" s="213"/>
      <c r="Y256" s="213"/>
      <c r="Z256" s="213"/>
      <c r="AA256" s="213"/>
      <c r="AB256" s="213"/>
      <c r="AC256" s="213"/>
      <c r="AD256" s="213"/>
      <c r="AE256" s="213" t="s">
        <v>130</v>
      </c>
      <c r="AF256" s="213"/>
      <c r="AG256" s="213"/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31">
      <c r="A257" s="6"/>
      <c r="B257" s="7" t="s">
        <v>419</v>
      </c>
      <c r="C257" s="269" t="s">
        <v>419</v>
      </c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AC257">
        <v>12</v>
      </c>
      <c r="AD257">
        <v>21</v>
      </c>
    </row>
    <row r="258" spans="1:31">
      <c r="A258" s="251"/>
      <c r="B258" s="252" t="s">
        <v>28</v>
      </c>
      <c r="C258" s="270" t="s">
        <v>419</v>
      </c>
      <c r="D258" s="253"/>
      <c r="E258" s="253"/>
      <c r="F258" s="253"/>
      <c r="G258" s="264">
        <f>G8+G11+G14+G17+G24+G38+G59+G62+G70+G90+G94+G100+G139+G144+G178+G198+G210+G229+G234+G245+G248+G252</f>
        <v>0</v>
      </c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AC258">
        <f>SUMIF(L7:L256,AC257,G7:G256)</f>
        <v>0</v>
      </c>
      <c r="AD258">
        <f>SUMIF(L7:L256,AD257,G7:G256)</f>
        <v>0</v>
      </c>
      <c r="AE258" t="s">
        <v>420</v>
      </c>
    </row>
    <row r="259" spans="1:31">
      <c r="A259" s="6"/>
      <c r="B259" s="7" t="s">
        <v>419</v>
      </c>
      <c r="C259" s="269" t="s">
        <v>419</v>
      </c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</row>
    <row r="260" spans="1:31">
      <c r="A260" s="6"/>
      <c r="B260" s="7" t="s">
        <v>419</v>
      </c>
      <c r="C260" s="269" t="s">
        <v>419</v>
      </c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</row>
    <row r="261" spans="1:31">
      <c r="A261" s="254" t="s">
        <v>421</v>
      </c>
      <c r="B261" s="254"/>
      <c r="C261" s="271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</row>
    <row r="262" spans="1:31">
      <c r="A262" s="255"/>
      <c r="B262" s="256"/>
      <c r="C262" s="272"/>
      <c r="D262" s="256"/>
      <c r="E262" s="256"/>
      <c r="F262" s="256"/>
      <c r="G262" s="257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AE262" t="s">
        <v>422</v>
      </c>
    </row>
    <row r="263" spans="1:31">
      <c r="A263" s="258"/>
      <c r="B263" s="259"/>
      <c r="C263" s="273"/>
      <c r="D263" s="259"/>
      <c r="E263" s="259"/>
      <c r="F263" s="259"/>
      <c r="G263" s="260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</row>
    <row r="264" spans="1:31">
      <c r="A264" s="258"/>
      <c r="B264" s="259"/>
      <c r="C264" s="273"/>
      <c r="D264" s="259"/>
      <c r="E264" s="259"/>
      <c r="F264" s="259"/>
      <c r="G264" s="260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</row>
    <row r="265" spans="1:31">
      <c r="A265" s="258"/>
      <c r="B265" s="259"/>
      <c r="C265" s="273"/>
      <c r="D265" s="259"/>
      <c r="E265" s="259"/>
      <c r="F265" s="259"/>
      <c r="G265" s="260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</row>
    <row r="266" spans="1:31">
      <c r="A266" s="261"/>
      <c r="B266" s="262"/>
      <c r="C266" s="274"/>
      <c r="D266" s="262"/>
      <c r="E266" s="262"/>
      <c r="F266" s="262"/>
      <c r="G266" s="263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</row>
    <row r="267" spans="1:31">
      <c r="A267" s="6"/>
      <c r="B267" s="7" t="s">
        <v>419</v>
      </c>
      <c r="C267" s="269" t="s">
        <v>419</v>
      </c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</row>
    <row r="268" spans="1:31">
      <c r="C268" s="275"/>
      <c r="AE268" t="s">
        <v>423</v>
      </c>
    </row>
  </sheetData>
  <mergeCells count="6">
    <mergeCell ref="A1:G1"/>
    <mergeCell ref="C2:G2"/>
    <mergeCell ref="C3:G3"/>
    <mergeCell ref="C4:G4"/>
    <mergeCell ref="A261:C261"/>
    <mergeCell ref="A262:G266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2025-08-03T12:23:46Z</dcterms:modified>
</cp:coreProperties>
</file>